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imulador Price" sheetId="1" state="visible" r:id="rId1"/>
    <sheet name="Comparativo Empréstimos" sheetId="2" state="visible" r:id="rId2"/>
    <sheet name="Histórico Simulações" sheetId="3" state="visible" r:id="rId3"/>
  </sheets>
  <definedNames>
    <definedName name="_xlnm._FilterDatabase" localSheetId="2" hidden="1">'Histórico Simulações'!$A$3:$H$22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R$ #,##0.00"/>
    <numFmt numFmtId="165" formatCode="yyyy-mm-dd h:mm:ss"/>
    <numFmt numFmtId="166" formatCode="DD/MM/YYYY"/>
  </numFmts>
  <fonts count="5">
    <font>
      <name val="Calibri"/>
      <family val="2"/>
      <color theme="1"/>
      <sz val="11"/>
      <scheme val="minor"/>
    </font>
    <font>
      <b val="1"/>
      <color rgb="00FFFFFF"/>
      <sz val="16"/>
    </font>
    <font>
      <b val="1"/>
      <color rgb="00FFFFFF"/>
      <sz val="12"/>
    </font>
    <font>
      <b val="1"/>
    </font>
    <font>
      <b val="1"/>
      <color rgb="00FFFFFF"/>
    </font>
  </fonts>
  <fills count="11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4472C4"/>
        <bgColor rgb="004472C4"/>
      </patternFill>
    </fill>
    <fill>
      <patternFill patternType="solid">
        <fgColor rgb="00E7E6E6"/>
        <bgColor rgb="00E7E6E6"/>
      </patternFill>
    </fill>
    <fill>
      <patternFill patternType="solid">
        <fgColor rgb="00FFD966"/>
        <bgColor rgb="00FFD966"/>
      </patternFill>
    </fill>
    <fill>
      <patternFill patternType="solid">
        <fgColor rgb="00C6E0B4"/>
        <bgColor rgb="00C6E0B4"/>
      </patternFill>
    </fill>
    <fill>
      <patternFill patternType="solid">
        <fgColor rgb="005B9BD5"/>
        <bgColor rgb="005B9BD5"/>
      </patternFill>
    </fill>
    <fill>
      <patternFill patternType="solid">
        <fgColor rgb="00D9E1F2"/>
        <bgColor rgb="00D9E1F2"/>
      </patternFill>
    </fill>
    <fill>
      <patternFill patternType="solid">
        <fgColor rgb="00FFE699"/>
        <bgColor rgb="00FFE699"/>
      </patternFill>
    </fill>
    <fill>
      <patternFill patternType="solid">
        <fgColor rgb="00FFC7CE"/>
        <bgColor rgb="00FFC7C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0" borderId="1" pivotButton="0" quotePrefix="0" xfId="0"/>
    <xf numFmtId="164" fontId="0" fillId="0" borderId="1" pivotButton="0" quotePrefix="0" xfId="0"/>
    <xf numFmtId="10" fontId="0" fillId="0" borderId="1" pivotButton="0" quotePrefix="0" xfId="0"/>
    <xf numFmtId="0" fontId="0" fillId="0" borderId="1" pivotButton="0" quotePrefix="0" xfId="0"/>
    <xf numFmtId="164" fontId="0" fillId="4" borderId="1" pivotButton="0" quotePrefix="0" xfId="0"/>
    <xf numFmtId="164" fontId="0" fillId="5" borderId="1" pivotButton="0" quotePrefix="0" xfId="0"/>
    <xf numFmtId="164" fontId="0" fillId="6" borderId="1" pivotButton="0" quotePrefix="0" xfId="0"/>
    <xf numFmtId="0" fontId="4" fillId="7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/>
    </xf>
    <xf numFmtId="164" fontId="0" fillId="0" borderId="1" applyAlignment="1" pivotButton="0" quotePrefix="0" xfId="0">
      <alignment horizontal="right"/>
    </xf>
    <xf numFmtId="0" fontId="3" fillId="8" borderId="1" applyAlignment="1" pivotButton="0" quotePrefix="0" xfId="0">
      <alignment horizontal="center"/>
    </xf>
    <xf numFmtId="164" fontId="3" fillId="8" borderId="1" pivotButton="0" quotePrefix="0" xfId="0"/>
    <xf numFmtId="10" fontId="0" fillId="0" borderId="1" applyAlignment="1" pivotButton="0" quotePrefix="0" xfId="0">
      <alignment horizontal="right"/>
    </xf>
    <xf numFmtId="0" fontId="0" fillId="0" borderId="1" applyAlignment="1" pivotButton="0" quotePrefix="0" xfId="0">
      <alignment horizontal="right"/>
    </xf>
    <xf numFmtId="166" fontId="0" fillId="0" borderId="1" pivotButton="0" quotePrefix="0" xfId="0"/>
    <xf numFmtId="0" fontId="0" fillId="6" borderId="1" applyAlignment="1" pivotButton="0" quotePrefix="0" xfId="0">
      <alignment horizontal="center"/>
    </xf>
    <xf numFmtId="0" fontId="0" fillId="9" borderId="1" applyAlignment="1" pivotButton="0" quotePrefix="0" xfId="0">
      <alignment horizontal="center"/>
    </xf>
    <xf numFmtId="0" fontId="0" fillId="10" borderId="1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charts/chart1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Comparativo de Total a Pagar</a:t>
            </a:r>
          </a:p>
        </rich>
      </tx>
    </title>
    <plotArea>
      <lineChart>
        <grouping val="standard"/>
        <ser>
          <idx val="0"/>
          <order val="0"/>
          <tx>
            <strRef>
              <f>'Comparativo Empréstimos'!G3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'Comparativo Empréstimos'!$A$4:$A$18</f>
            </numRef>
          </cat>
          <val>
            <numRef>
              <f>'Comparativo Empréstimos'!$G$4:$G$18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Instituições Financeiras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Valor (R$)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0</col>
      <colOff>0</colOff>
      <row>20</row>
      <rowOff>0</rowOff>
    </from>
    <ext cx="7200000" cy="36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8"/>
  <sheetViews>
    <sheetView workbookViewId="0">
      <pane ySplit="13" topLeftCell="A14" activePane="bottomLeft" state="frozen"/>
      <selection pane="bottomLeft" activeCell="A1" sqref="A1"/>
    </sheetView>
  </sheetViews>
  <sheetFormatPr baseColWidth="8" defaultRowHeight="15"/>
  <cols>
    <col width="10" customWidth="1" min="1" max="1"/>
    <col width="18" customWidth="1" min="2" max="2"/>
    <col width="16" customWidth="1" min="3" max="3"/>
    <col width="16" customWidth="1" min="4" max="4"/>
    <col width="16" customWidth="1" min="5" max="5"/>
    <col width="18" customWidth="1" min="6" max="6"/>
  </cols>
  <sheetData>
    <row r="1">
      <c r="A1" s="1" t="inlineStr">
        <is>
          <t>SISTEMA DE AMORTIZAÇÃO PRICE - SAC</t>
        </is>
      </c>
    </row>
    <row r="3">
      <c r="A3" s="2" t="inlineStr">
        <is>
          <t>DADOS DO FINANCIAMENTO</t>
        </is>
      </c>
    </row>
    <row r="5">
      <c r="A5" s="3" t="inlineStr">
        <is>
          <t>Valor do Empréstimo (R$):</t>
        </is>
      </c>
      <c r="B5" s="4" t="n">
        <v>250000</v>
      </c>
    </row>
    <row r="6">
      <c r="A6" s="3" t="inlineStr">
        <is>
          <t>Taxa de Juros (% ao mês):</t>
        </is>
      </c>
      <c r="B6" s="5" t="n">
        <v>1.15</v>
      </c>
    </row>
    <row r="7">
      <c r="A7" s="3" t="inlineStr">
        <is>
          <t>Prazo (meses):</t>
        </is>
      </c>
      <c r="B7" s="6" t="n">
        <v>24</v>
      </c>
    </row>
    <row r="8">
      <c r="A8" s="3" t="inlineStr">
        <is>
          <t>Valor da Parcela (PMT):</t>
        </is>
      </c>
      <c r="B8" s="7">
        <f>ROUND((-PMT(B6,B7,B5)),2)</f>
        <v/>
      </c>
    </row>
    <row r="9">
      <c r="A9" s="3" t="inlineStr">
        <is>
          <t>Total de Juros Pagos:</t>
        </is>
      </c>
      <c r="B9" s="8">
        <f>(B8*B7)-B5</f>
        <v/>
      </c>
    </row>
    <row r="10">
      <c r="A10" s="3" t="inlineStr">
        <is>
          <t>Valor Total a Pagar:</t>
        </is>
      </c>
      <c r="B10" s="9">
        <f>B8*B7</f>
        <v/>
      </c>
    </row>
    <row r="12">
      <c r="A12" s="2" t="inlineStr">
        <is>
          <t>TABELA DE AMORTIZAÇÃO PRICE</t>
        </is>
      </c>
    </row>
    <row r="13">
      <c r="A13" s="10" t="inlineStr">
        <is>
          <t>Parcela</t>
        </is>
      </c>
      <c r="B13" s="10" t="inlineStr">
        <is>
          <t>Saldo Devedor</t>
        </is>
      </c>
      <c r="C13" s="10" t="inlineStr">
        <is>
          <t>Amortização</t>
        </is>
      </c>
      <c r="D13" s="10" t="inlineStr">
        <is>
          <t>Juros</t>
        </is>
      </c>
      <c r="E13" s="10" t="inlineStr">
        <is>
          <t>Parcela</t>
        </is>
      </c>
      <c r="F13" s="10" t="inlineStr">
        <is>
          <t>Saldo Final</t>
        </is>
      </c>
    </row>
    <row r="14">
      <c r="A14" s="11" t="n">
        <v>1</v>
      </c>
      <c r="B14" s="12">
        <f>$B$5</f>
        <v/>
      </c>
      <c r="C14" s="12">
        <f>$B$8-D14</f>
        <v/>
      </c>
      <c r="D14" s="12">
        <f>B14*$B$6</f>
        <v/>
      </c>
      <c r="E14" s="12">
        <f>C14+D14</f>
        <v/>
      </c>
      <c r="F14" s="12">
        <f>B14-C14</f>
        <v/>
      </c>
    </row>
    <row r="15">
      <c r="A15" s="11" t="n">
        <v>2</v>
      </c>
      <c r="B15" s="12">
        <f>F14</f>
        <v/>
      </c>
      <c r="C15" s="12">
        <f>$B$8-D15</f>
        <v/>
      </c>
      <c r="D15" s="12">
        <f>B15*$B$6</f>
        <v/>
      </c>
      <c r="E15" s="12">
        <f>C15+D15</f>
        <v/>
      </c>
      <c r="F15" s="12">
        <f>B15-C15</f>
        <v/>
      </c>
    </row>
    <row r="16">
      <c r="A16" s="11" t="n">
        <v>3</v>
      </c>
      <c r="B16" s="12">
        <f>F15</f>
        <v/>
      </c>
      <c r="C16" s="12">
        <f>$B$8-D16</f>
        <v/>
      </c>
      <c r="D16" s="12">
        <f>B16*$B$6</f>
        <v/>
      </c>
      <c r="E16" s="12">
        <f>C16+D16</f>
        <v/>
      </c>
      <c r="F16" s="12">
        <f>B16-C16</f>
        <v/>
      </c>
    </row>
    <row r="17">
      <c r="A17" s="11" t="n">
        <v>4</v>
      </c>
      <c r="B17" s="12">
        <f>F16</f>
        <v/>
      </c>
      <c r="C17" s="12">
        <f>$B$8-D17</f>
        <v/>
      </c>
      <c r="D17" s="12">
        <f>B17*$B$6</f>
        <v/>
      </c>
      <c r="E17" s="12">
        <f>C17+D17</f>
        <v/>
      </c>
      <c r="F17" s="12">
        <f>B17-C17</f>
        <v/>
      </c>
    </row>
    <row r="18">
      <c r="A18" s="11" t="n">
        <v>5</v>
      </c>
      <c r="B18" s="12">
        <f>F17</f>
        <v/>
      </c>
      <c r="C18" s="12">
        <f>$B$8-D18</f>
        <v/>
      </c>
      <c r="D18" s="12">
        <f>B18*$B$6</f>
        <v/>
      </c>
      <c r="E18" s="12">
        <f>C18+D18</f>
        <v/>
      </c>
      <c r="F18" s="12">
        <f>B18-C18</f>
        <v/>
      </c>
    </row>
    <row r="19">
      <c r="A19" s="11" t="n">
        <v>6</v>
      </c>
      <c r="B19" s="12">
        <f>F18</f>
        <v/>
      </c>
      <c r="C19" s="12">
        <f>$B$8-D19</f>
        <v/>
      </c>
      <c r="D19" s="12">
        <f>B19*$B$6</f>
        <v/>
      </c>
      <c r="E19" s="12">
        <f>C19+D19</f>
        <v/>
      </c>
      <c r="F19" s="12">
        <f>B19-C19</f>
        <v/>
      </c>
    </row>
    <row r="20">
      <c r="A20" s="11" t="n">
        <v>7</v>
      </c>
      <c r="B20" s="12">
        <f>F19</f>
        <v/>
      </c>
      <c r="C20" s="12">
        <f>$B$8-D20</f>
        <v/>
      </c>
      <c r="D20" s="12">
        <f>B20*$B$6</f>
        <v/>
      </c>
      <c r="E20" s="12">
        <f>C20+D20</f>
        <v/>
      </c>
      <c r="F20" s="12">
        <f>B20-C20</f>
        <v/>
      </c>
    </row>
    <row r="21">
      <c r="A21" s="11" t="n">
        <v>8</v>
      </c>
      <c r="B21" s="12">
        <f>F20</f>
        <v/>
      </c>
      <c r="C21" s="12">
        <f>$B$8-D21</f>
        <v/>
      </c>
      <c r="D21" s="12">
        <f>B21*$B$6</f>
        <v/>
      </c>
      <c r="E21" s="12">
        <f>C21+D21</f>
        <v/>
      </c>
      <c r="F21" s="12">
        <f>B21-C21</f>
        <v/>
      </c>
    </row>
    <row r="22">
      <c r="A22" s="11" t="n">
        <v>9</v>
      </c>
      <c r="B22" s="12">
        <f>F21</f>
        <v/>
      </c>
      <c r="C22" s="12">
        <f>$B$8-D22</f>
        <v/>
      </c>
      <c r="D22" s="12">
        <f>B22*$B$6</f>
        <v/>
      </c>
      <c r="E22" s="12">
        <f>C22+D22</f>
        <v/>
      </c>
      <c r="F22" s="12">
        <f>B22-C22</f>
        <v/>
      </c>
    </row>
    <row r="23">
      <c r="A23" s="11" t="n">
        <v>10</v>
      </c>
      <c r="B23" s="12">
        <f>F22</f>
        <v/>
      </c>
      <c r="C23" s="12">
        <f>$B$8-D23</f>
        <v/>
      </c>
      <c r="D23" s="12">
        <f>B23*$B$6</f>
        <v/>
      </c>
      <c r="E23" s="12">
        <f>C23+D23</f>
        <v/>
      </c>
      <c r="F23" s="12">
        <f>B23-C23</f>
        <v/>
      </c>
    </row>
    <row r="24">
      <c r="A24" s="11" t="n">
        <v>11</v>
      </c>
      <c r="B24" s="12">
        <f>F23</f>
        <v/>
      </c>
      <c r="C24" s="12">
        <f>$B$8-D24</f>
        <v/>
      </c>
      <c r="D24" s="12">
        <f>B24*$B$6</f>
        <v/>
      </c>
      <c r="E24" s="12">
        <f>C24+D24</f>
        <v/>
      </c>
      <c r="F24" s="12">
        <f>B24-C24</f>
        <v/>
      </c>
    </row>
    <row r="25">
      <c r="A25" s="11" t="n">
        <v>12</v>
      </c>
      <c r="B25" s="12">
        <f>F24</f>
        <v/>
      </c>
      <c r="C25" s="12">
        <f>$B$8-D25</f>
        <v/>
      </c>
      <c r="D25" s="12">
        <f>B25*$B$6</f>
        <v/>
      </c>
      <c r="E25" s="12">
        <f>C25+D25</f>
        <v/>
      </c>
      <c r="F25" s="12">
        <f>B25-C25</f>
        <v/>
      </c>
    </row>
    <row r="26">
      <c r="A26" s="11" t="n">
        <v>13</v>
      </c>
      <c r="B26" s="12">
        <f>F25</f>
        <v/>
      </c>
      <c r="C26" s="12">
        <f>$B$8-D26</f>
        <v/>
      </c>
      <c r="D26" s="12">
        <f>B26*$B$6</f>
        <v/>
      </c>
      <c r="E26" s="12">
        <f>C26+D26</f>
        <v/>
      </c>
      <c r="F26" s="12">
        <f>B26-C26</f>
        <v/>
      </c>
    </row>
    <row r="27">
      <c r="A27" s="11" t="n">
        <v>14</v>
      </c>
      <c r="B27" s="12">
        <f>F26</f>
        <v/>
      </c>
      <c r="C27" s="12">
        <f>$B$8-D27</f>
        <v/>
      </c>
      <c r="D27" s="12">
        <f>B27*$B$6</f>
        <v/>
      </c>
      <c r="E27" s="12">
        <f>C27+D27</f>
        <v/>
      </c>
      <c r="F27" s="12">
        <f>B27-C27</f>
        <v/>
      </c>
    </row>
    <row r="28">
      <c r="A28" s="11" t="n">
        <v>15</v>
      </c>
      <c r="B28" s="12">
        <f>F27</f>
        <v/>
      </c>
      <c r="C28" s="12">
        <f>$B$8-D28</f>
        <v/>
      </c>
      <c r="D28" s="12">
        <f>B28*$B$6</f>
        <v/>
      </c>
      <c r="E28" s="12">
        <f>C28+D28</f>
        <v/>
      </c>
      <c r="F28" s="12">
        <f>B28-C28</f>
        <v/>
      </c>
    </row>
    <row r="29">
      <c r="A29" s="11" t="n">
        <v>16</v>
      </c>
      <c r="B29" s="12">
        <f>F28</f>
        <v/>
      </c>
      <c r="C29" s="12">
        <f>$B$8-D29</f>
        <v/>
      </c>
      <c r="D29" s="12">
        <f>B29*$B$6</f>
        <v/>
      </c>
      <c r="E29" s="12">
        <f>C29+D29</f>
        <v/>
      </c>
      <c r="F29" s="12">
        <f>B29-C29</f>
        <v/>
      </c>
    </row>
    <row r="30">
      <c r="A30" s="11" t="n">
        <v>17</v>
      </c>
      <c r="B30" s="12">
        <f>F29</f>
        <v/>
      </c>
      <c r="C30" s="12">
        <f>$B$8-D30</f>
        <v/>
      </c>
      <c r="D30" s="12">
        <f>B30*$B$6</f>
        <v/>
      </c>
      <c r="E30" s="12">
        <f>C30+D30</f>
        <v/>
      </c>
      <c r="F30" s="12">
        <f>B30-C30</f>
        <v/>
      </c>
    </row>
    <row r="31">
      <c r="A31" s="11" t="n">
        <v>18</v>
      </c>
      <c r="B31" s="12">
        <f>F30</f>
        <v/>
      </c>
      <c r="C31" s="12">
        <f>$B$8-D31</f>
        <v/>
      </c>
      <c r="D31" s="12">
        <f>B31*$B$6</f>
        <v/>
      </c>
      <c r="E31" s="12">
        <f>C31+D31</f>
        <v/>
      </c>
      <c r="F31" s="12">
        <f>B31-C31</f>
        <v/>
      </c>
    </row>
    <row r="32">
      <c r="A32" s="11" t="n">
        <v>19</v>
      </c>
      <c r="B32" s="12">
        <f>F31</f>
        <v/>
      </c>
      <c r="C32" s="12">
        <f>$B$8-D32</f>
        <v/>
      </c>
      <c r="D32" s="12">
        <f>B32*$B$6</f>
        <v/>
      </c>
      <c r="E32" s="12">
        <f>C32+D32</f>
        <v/>
      </c>
      <c r="F32" s="12">
        <f>B32-C32</f>
        <v/>
      </c>
    </row>
    <row r="33">
      <c r="A33" s="11" t="n">
        <v>20</v>
      </c>
      <c r="B33" s="12">
        <f>F32</f>
        <v/>
      </c>
      <c r="C33" s="12">
        <f>$B$8-D33</f>
        <v/>
      </c>
      <c r="D33" s="12">
        <f>B33*$B$6</f>
        <v/>
      </c>
      <c r="E33" s="12">
        <f>C33+D33</f>
        <v/>
      </c>
      <c r="F33" s="12">
        <f>B33-C33</f>
        <v/>
      </c>
    </row>
    <row r="34">
      <c r="A34" s="11" t="n">
        <v>21</v>
      </c>
      <c r="B34" s="12">
        <f>F33</f>
        <v/>
      </c>
      <c r="C34" s="12">
        <f>$B$8-D34</f>
        <v/>
      </c>
      <c r="D34" s="12">
        <f>B34*$B$6</f>
        <v/>
      </c>
      <c r="E34" s="12">
        <f>C34+D34</f>
        <v/>
      </c>
      <c r="F34" s="12">
        <f>B34-C34</f>
        <v/>
      </c>
    </row>
    <row r="35">
      <c r="A35" s="11" t="n">
        <v>22</v>
      </c>
      <c r="B35" s="12">
        <f>F34</f>
        <v/>
      </c>
      <c r="C35" s="12">
        <f>$B$8-D35</f>
        <v/>
      </c>
      <c r="D35" s="12">
        <f>B35*$B$6</f>
        <v/>
      </c>
      <c r="E35" s="12">
        <f>C35+D35</f>
        <v/>
      </c>
      <c r="F35" s="12">
        <f>B35-C35</f>
        <v/>
      </c>
    </row>
    <row r="36">
      <c r="A36" s="11" t="n">
        <v>23</v>
      </c>
      <c r="B36" s="12">
        <f>F35</f>
        <v/>
      </c>
      <c r="C36" s="12">
        <f>$B$8-D36</f>
        <v/>
      </c>
      <c r="D36" s="12">
        <f>B36*$B$6</f>
        <v/>
      </c>
      <c r="E36" s="12">
        <f>C36+D36</f>
        <v/>
      </c>
      <c r="F36" s="12">
        <f>B36-C36</f>
        <v/>
      </c>
    </row>
    <row r="37">
      <c r="A37" s="11" t="n">
        <v>24</v>
      </c>
      <c r="B37" s="12">
        <f>F36</f>
        <v/>
      </c>
      <c r="C37" s="12">
        <f>$B$8-D37</f>
        <v/>
      </c>
      <c r="D37" s="12">
        <f>B37*$B$6</f>
        <v/>
      </c>
      <c r="E37" s="12">
        <f>C37+D37</f>
        <v/>
      </c>
      <c r="F37" s="12">
        <f>B37-C37</f>
        <v/>
      </c>
    </row>
    <row r="38">
      <c r="A38" s="13" t="inlineStr">
        <is>
          <t>TOTAL</t>
        </is>
      </c>
      <c r="B38" s="6" t="n"/>
      <c r="C38" s="14">
        <f>SUM(C14:C37)</f>
        <v/>
      </c>
      <c r="D38" s="14">
        <f>SUM(D14:D37)</f>
        <v/>
      </c>
      <c r="E38" s="14">
        <f>SUM(E14:E37)</f>
        <v/>
      </c>
      <c r="F38" s="6" t="n"/>
    </row>
  </sheetData>
  <mergeCells count="3">
    <mergeCell ref="A3:D3"/>
    <mergeCell ref="A12:F1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8" customWidth="1" min="1" max="1"/>
    <col width="13" customWidth="1" min="2" max="2"/>
    <col width="13" customWidth="1" min="3" max="3"/>
    <col width="15" customWidth="1" min="4" max="4"/>
    <col width="16" customWidth="1" min="5" max="5"/>
    <col width="16" customWidth="1" min="6" max="6"/>
    <col width="16" customWidth="1" min="7" max="7"/>
  </cols>
  <sheetData>
    <row r="1">
      <c r="A1" s="1" t="inlineStr">
        <is>
          <t>COMPARATIVO DE PROPOSTAS DE EMPRÉSTIMO</t>
        </is>
      </c>
    </row>
    <row r="3">
      <c r="A3" s="10" t="inlineStr">
        <is>
          <t>Instituição</t>
        </is>
      </c>
      <c r="B3" s="10" t="inlineStr">
        <is>
          <t>Taxa Mensal</t>
        </is>
      </c>
      <c r="C3" s="10" t="inlineStr">
        <is>
          <t>Taxa Anual</t>
        </is>
      </c>
      <c r="D3" s="10" t="inlineStr">
        <is>
          <t>Prazo (meses)</t>
        </is>
      </c>
      <c r="E3" s="10" t="inlineStr">
        <is>
          <t>Valor Parcela</t>
        </is>
      </c>
      <c r="F3" s="10" t="inlineStr">
        <is>
          <t>Total Juros</t>
        </is>
      </c>
      <c r="G3" s="10" t="inlineStr">
        <is>
          <t>Total Pagar</t>
        </is>
      </c>
    </row>
    <row r="4">
      <c r="A4" s="6" t="inlineStr">
        <is>
          <t>Banco do Brasil</t>
        </is>
      </c>
      <c r="B4" s="15" t="n">
        <v>0.0115</v>
      </c>
      <c r="C4" s="15">
        <f>POWER(1+B4,12)-1</f>
        <v/>
      </c>
      <c r="D4" s="16" t="n">
        <v>24</v>
      </c>
      <c r="E4" s="12">
        <f>ROUND((-PMT(B4,D4,250000)),2)</f>
        <v/>
      </c>
      <c r="F4" s="12">
        <f>(E4*D4)-250000</f>
        <v/>
      </c>
      <c r="G4" s="12">
        <f>E4*D4</f>
        <v/>
      </c>
    </row>
    <row r="5">
      <c r="A5" s="6" t="inlineStr">
        <is>
          <t>Caixa Econômica Federal</t>
        </is>
      </c>
      <c r="B5" s="15" t="n">
        <v>0.0109</v>
      </c>
      <c r="C5" s="15">
        <f>POWER(1+B5,12)-1</f>
        <v/>
      </c>
      <c r="D5" s="16" t="n">
        <v>24</v>
      </c>
      <c r="E5" s="12">
        <f>ROUND((-PMT(B5,D5,250000)),2)</f>
        <v/>
      </c>
      <c r="F5" s="12">
        <f>(E5*D5)-250000</f>
        <v/>
      </c>
      <c r="G5" s="12">
        <f>E5*D5</f>
        <v/>
      </c>
    </row>
    <row r="6">
      <c r="A6" s="6" t="inlineStr">
        <is>
          <t>Itaú Unibanco</t>
        </is>
      </c>
      <c r="B6" s="15" t="n">
        <v>0.0135</v>
      </c>
      <c r="C6" s="15">
        <f>POWER(1+B6,12)-1</f>
        <v/>
      </c>
      <c r="D6" s="16" t="n">
        <v>24</v>
      </c>
      <c r="E6" s="12">
        <f>ROUND((-PMT(B6,D6,250000)),2)</f>
        <v/>
      </c>
      <c r="F6" s="12">
        <f>(E6*D6)-250000</f>
        <v/>
      </c>
      <c r="G6" s="12">
        <f>E6*D6</f>
        <v/>
      </c>
    </row>
    <row r="7">
      <c r="A7" s="6" t="inlineStr">
        <is>
          <t>Bradesco</t>
        </is>
      </c>
      <c r="B7" s="15" t="n">
        <v>0.0128</v>
      </c>
      <c r="C7" s="15">
        <f>POWER(1+B7,12)-1</f>
        <v/>
      </c>
      <c r="D7" s="16" t="n">
        <v>24</v>
      </c>
      <c r="E7" s="12">
        <f>ROUND((-PMT(B7,D7,250000)),2)</f>
        <v/>
      </c>
      <c r="F7" s="12">
        <f>(E7*D7)-250000</f>
        <v/>
      </c>
      <c r="G7" s="12">
        <f>E7*D7</f>
        <v/>
      </c>
    </row>
    <row r="8">
      <c r="A8" s="6" t="inlineStr">
        <is>
          <t>Santander</t>
        </is>
      </c>
      <c r="B8" s="15" t="n">
        <v>0.0132</v>
      </c>
      <c r="C8" s="15">
        <f>POWER(1+B8,12)-1</f>
        <v/>
      </c>
      <c r="D8" s="16" t="n">
        <v>24</v>
      </c>
      <c r="E8" s="12">
        <f>ROUND((-PMT(B8,D8,250000)),2)</f>
        <v/>
      </c>
      <c r="F8" s="12">
        <f>(E8*D8)-250000</f>
        <v/>
      </c>
      <c r="G8" s="12">
        <f>E8*D8</f>
        <v/>
      </c>
    </row>
    <row r="9">
      <c r="A9" s="6" t="inlineStr">
        <is>
          <t>Banco Inter</t>
        </is>
      </c>
      <c r="B9" s="15" t="n">
        <v>0.0098</v>
      </c>
      <c r="C9" s="15">
        <f>POWER(1+B9,12)-1</f>
        <v/>
      </c>
      <c r="D9" s="16" t="n">
        <v>24</v>
      </c>
      <c r="E9" s="12">
        <f>ROUND((-PMT(B9,D9,250000)),2)</f>
        <v/>
      </c>
      <c r="F9" s="12">
        <f>(E9*D9)-250000</f>
        <v/>
      </c>
      <c r="G9" s="12">
        <f>E9*D9</f>
        <v/>
      </c>
    </row>
    <row r="10">
      <c r="A10" s="6" t="inlineStr">
        <is>
          <t>Nubank</t>
        </is>
      </c>
      <c r="B10" s="15" t="n">
        <v>0.0105</v>
      </c>
      <c r="C10" s="15">
        <f>POWER(1+B10,12)-1</f>
        <v/>
      </c>
      <c r="D10" s="16" t="n">
        <v>24</v>
      </c>
      <c r="E10" s="12">
        <f>ROUND((-PMT(B10,D10,250000)),2)</f>
        <v/>
      </c>
      <c r="F10" s="12">
        <f>(E10*D10)-250000</f>
        <v/>
      </c>
      <c r="G10" s="12">
        <f>E10*D10</f>
        <v/>
      </c>
    </row>
    <row r="11">
      <c r="A11" s="6" t="inlineStr">
        <is>
          <t>C6 Bank</t>
        </is>
      </c>
      <c r="B11" s="15" t="n">
        <v>0.0102</v>
      </c>
      <c r="C11" s="15">
        <f>POWER(1+B11,12)-1</f>
        <v/>
      </c>
      <c r="D11" s="16" t="n">
        <v>24</v>
      </c>
      <c r="E11" s="12">
        <f>ROUND((-PMT(B11,D11,250000)),2)</f>
        <v/>
      </c>
      <c r="F11" s="12">
        <f>(E11*D11)-250000</f>
        <v/>
      </c>
      <c r="G11" s="12">
        <f>E11*D11</f>
        <v/>
      </c>
    </row>
    <row r="12">
      <c r="A12" s="6" t="inlineStr">
        <is>
          <t>Banco Original</t>
        </is>
      </c>
      <c r="B12" s="15" t="n">
        <v>0.0118</v>
      </c>
      <c r="C12" s="15">
        <f>POWER(1+B12,12)-1</f>
        <v/>
      </c>
      <c r="D12" s="16" t="n">
        <v>24</v>
      </c>
      <c r="E12" s="12">
        <f>ROUND((-PMT(B12,D12,250000)),2)</f>
        <v/>
      </c>
      <c r="F12" s="12">
        <f>(E12*D12)-250000</f>
        <v/>
      </c>
      <c r="G12" s="12">
        <f>E12*D12</f>
        <v/>
      </c>
    </row>
    <row r="13">
      <c r="A13" s="6" t="inlineStr">
        <is>
          <t>Banrisul</t>
        </is>
      </c>
      <c r="B13" s="15" t="n">
        <v>0.0125</v>
      </c>
      <c r="C13" s="15">
        <f>POWER(1+B13,12)-1</f>
        <v/>
      </c>
      <c r="D13" s="16" t="n">
        <v>24</v>
      </c>
      <c r="E13" s="12">
        <f>ROUND((-PMT(B13,D13,250000)),2)</f>
        <v/>
      </c>
      <c r="F13" s="12">
        <f>(E13*D13)-250000</f>
        <v/>
      </c>
      <c r="G13" s="12">
        <f>E13*D13</f>
        <v/>
      </c>
    </row>
    <row r="14">
      <c r="A14" s="6" t="inlineStr">
        <is>
          <t>Sicredi</t>
        </is>
      </c>
      <c r="B14" s="15" t="n">
        <v>0.0112</v>
      </c>
      <c r="C14" s="15">
        <f>POWER(1+B14,12)-1</f>
        <v/>
      </c>
      <c r="D14" s="16" t="n">
        <v>24</v>
      </c>
      <c r="E14" s="12">
        <f>ROUND((-PMT(B14,D14,250000)),2)</f>
        <v/>
      </c>
      <c r="F14" s="12">
        <f>(E14*D14)-250000</f>
        <v/>
      </c>
      <c r="G14" s="12">
        <f>E14*D14</f>
        <v/>
      </c>
    </row>
    <row r="15">
      <c r="A15" s="6" t="inlineStr">
        <is>
          <t>Sicoob</t>
        </is>
      </c>
      <c r="B15" s="15" t="n">
        <v>0.011</v>
      </c>
      <c r="C15" s="15">
        <f>POWER(1+B15,12)-1</f>
        <v/>
      </c>
      <c r="D15" s="16" t="n">
        <v>24</v>
      </c>
      <c r="E15" s="12">
        <f>ROUND((-PMT(B15,D15,250000)),2)</f>
        <v/>
      </c>
      <c r="F15" s="12">
        <f>(E15*D15)-250000</f>
        <v/>
      </c>
      <c r="G15" s="12">
        <f>E15*D15</f>
        <v/>
      </c>
    </row>
    <row r="16">
      <c r="A16" s="6" t="inlineStr">
        <is>
          <t>Banco Safra</t>
        </is>
      </c>
      <c r="B16" s="15" t="n">
        <v>0.0138</v>
      </c>
      <c r="C16" s="15">
        <f>POWER(1+B16,12)-1</f>
        <v/>
      </c>
      <c r="D16" s="16" t="n">
        <v>24</v>
      </c>
      <c r="E16" s="12">
        <f>ROUND((-PMT(B16,D16,250000)),2)</f>
        <v/>
      </c>
      <c r="F16" s="12">
        <f>(E16*D16)-250000</f>
        <v/>
      </c>
      <c r="G16" s="12">
        <f>E16*D16</f>
        <v/>
      </c>
    </row>
    <row r="17">
      <c r="A17" s="6" t="inlineStr">
        <is>
          <t>BTG Pactual</t>
        </is>
      </c>
      <c r="B17" s="15" t="n">
        <v>0.0122</v>
      </c>
      <c r="C17" s="15">
        <f>POWER(1+B17,12)-1</f>
        <v/>
      </c>
      <c r="D17" s="16" t="n">
        <v>24</v>
      </c>
      <c r="E17" s="12">
        <f>ROUND((-PMT(B17,D17,250000)),2)</f>
        <v/>
      </c>
      <c r="F17" s="12">
        <f>(E17*D17)-250000</f>
        <v/>
      </c>
      <c r="G17" s="12">
        <f>E17*D17</f>
        <v/>
      </c>
    </row>
    <row r="18">
      <c r="A18" s="6" t="inlineStr">
        <is>
          <t>Banco Pan</t>
        </is>
      </c>
      <c r="B18" s="15" t="n">
        <v>0.0145</v>
      </c>
      <c r="C18" s="15">
        <f>POWER(1+B18,12)-1</f>
        <v/>
      </c>
      <c r="D18" s="16" t="n">
        <v>24</v>
      </c>
      <c r="E18" s="12">
        <f>ROUND((-PMT(B18,D18,250000)),2)</f>
        <v/>
      </c>
      <c r="F18" s="12">
        <f>(E18*D18)-250000</f>
        <v/>
      </c>
      <c r="G18" s="12">
        <f>E18*D18</f>
        <v/>
      </c>
    </row>
  </sheetData>
  <mergeCells count="1">
    <mergeCell ref="A1:G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22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28" customWidth="1" min="2" max="2"/>
    <col width="16" customWidth="1" min="3" max="3"/>
    <col width="10" customWidth="1" min="4" max="4"/>
    <col width="10" customWidth="1" min="5" max="5"/>
    <col width="16" customWidth="1" min="6" max="6"/>
    <col width="16" customWidth="1" min="7" max="7"/>
    <col width="14" customWidth="1" min="8" max="8"/>
  </cols>
  <sheetData>
    <row r="1">
      <c r="A1" s="1" t="inlineStr">
        <is>
          <t>HISTÓRICO DE SIMULAÇÕES REALIZADAS</t>
        </is>
      </c>
    </row>
    <row r="3">
      <c r="A3" s="10" t="inlineStr">
        <is>
          <t>Data</t>
        </is>
      </c>
      <c r="B3" s="10" t="inlineStr">
        <is>
          <t>Cliente</t>
        </is>
      </c>
      <c r="C3" s="10" t="inlineStr">
        <is>
          <t>Valor Solicitado</t>
        </is>
      </c>
      <c r="D3" s="10" t="inlineStr">
        <is>
          <t>Taxa %</t>
        </is>
      </c>
      <c r="E3" s="10" t="inlineStr">
        <is>
          <t>Prazo</t>
        </is>
      </c>
      <c r="F3" s="10" t="inlineStr">
        <is>
          <t>Parcela</t>
        </is>
      </c>
      <c r="G3" s="10" t="inlineStr">
        <is>
          <t>Total Juros</t>
        </is>
      </c>
      <c r="H3" s="10" t="inlineStr">
        <is>
          <t>Status</t>
        </is>
      </c>
    </row>
    <row r="4">
      <c r="A4" s="17" t="n">
        <v>45318</v>
      </c>
      <c r="B4" s="6" t="inlineStr">
        <is>
          <t>Silva &amp; Associados Ltda</t>
        </is>
      </c>
      <c r="C4" s="12" t="n">
        <v>180000</v>
      </c>
      <c r="D4" s="15" t="n">
        <v>0.0125</v>
      </c>
      <c r="E4" s="16" t="n">
        <v>36</v>
      </c>
      <c r="F4" s="12">
        <f>ROUND((-PMT(D4,E4,C4)),2)</f>
        <v/>
      </c>
      <c r="G4" s="12">
        <f>(F4*E4)-C4</f>
        <v/>
      </c>
      <c r="H4" s="18" t="inlineStr">
        <is>
          <t>Aprovado</t>
        </is>
      </c>
    </row>
    <row r="5">
      <c r="A5" s="17" t="n">
        <v>45321</v>
      </c>
      <c r="B5" s="6" t="inlineStr">
        <is>
          <t>Comércio Santos ME</t>
        </is>
      </c>
      <c r="C5" s="12" t="n">
        <v>85000</v>
      </c>
      <c r="D5" s="15" t="n">
        <v>0.0145</v>
      </c>
      <c r="E5" s="16" t="n">
        <v>24</v>
      </c>
      <c r="F5" s="12">
        <f>ROUND((-PMT(D5,E5,C5)),2)</f>
        <v/>
      </c>
      <c r="G5" s="12">
        <f>(F5*E5)-C5</f>
        <v/>
      </c>
      <c r="H5" s="18" t="inlineStr">
        <is>
          <t>Aprovado</t>
        </is>
      </c>
    </row>
    <row r="6">
      <c r="A6" s="17" t="n">
        <v>45324</v>
      </c>
      <c r="B6" s="6" t="inlineStr">
        <is>
          <t>Oliveira Transportes</t>
        </is>
      </c>
      <c r="C6" s="12" t="n">
        <v>320000</v>
      </c>
      <c r="D6" s="15" t="n">
        <v>0.0108</v>
      </c>
      <c r="E6" s="16" t="n">
        <v>48</v>
      </c>
      <c r="F6" s="12">
        <f>ROUND((-PMT(D6,E6,C6)),2)</f>
        <v/>
      </c>
      <c r="G6" s="12">
        <f>(F6*E6)-C6</f>
        <v/>
      </c>
      <c r="H6" s="19" t="inlineStr">
        <is>
          <t>Em Análise</t>
        </is>
      </c>
    </row>
    <row r="7">
      <c r="A7" s="17" t="n">
        <v>45327</v>
      </c>
      <c r="B7" s="6" t="inlineStr">
        <is>
          <t>Padaria Pão Quente</t>
        </is>
      </c>
      <c r="C7" s="12" t="n">
        <v>45000</v>
      </c>
      <c r="D7" s="15" t="n">
        <v>0.0155</v>
      </c>
      <c r="E7" s="16" t="n">
        <v>18</v>
      </c>
      <c r="F7" s="12">
        <f>ROUND((-PMT(D7,E7,C7)),2)</f>
        <v/>
      </c>
      <c r="G7" s="12">
        <f>(F7*E7)-C7</f>
        <v/>
      </c>
      <c r="H7" s="18" t="inlineStr">
        <is>
          <t>Aprovado</t>
        </is>
      </c>
    </row>
    <row r="8">
      <c r="A8" s="17" t="n">
        <v>45330</v>
      </c>
      <c r="B8" s="6" t="inlineStr">
        <is>
          <t>Martins Construções</t>
        </is>
      </c>
      <c r="C8" s="12" t="n">
        <v>550000</v>
      </c>
      <c r="D8" s="15" t="n">
        <v>0.0098</v>
      </c>
      <c r="E8" s="16" t="n">
        <v>60</v>
      </c>
      <c r="F8" s="12">
        <f>ROUND((-PMT(D8,E8,C8)),2)</f>
        <v/>
      </c>
      <c r="G8" s="12">
        <f>(F8*E8)-C8</f>
        <v/>
      </c>
      <c r="H8" s="18" t="inlineStr">
        <is>
          <t>Aprovado</t>
        </is>
      </c>
    </row>
    <row r="9">
      <c r="A9" s="17" t="n">
        <v>45333</v>
      </c>
      <c r="B9" s="6" t="inlineStr">
        <is>
          <t>Distribuidora Lima</t>
        </is>
      </c>
      <c r="C9" s="12" t="n">
        <v>220000</v>
      </c>
      <c r="D9" s="15" t="n">
        <v>0.0135</v>
      </c>
      <c r="E9" s="16" t="n">
        <v>36</v>
      </c>
      <c r="F9" s="12">
        <f>ROUND((-PMT(D9,E9,C9)),2)</f>
        <v/>
      </c>
      <c r="G9" s="12">
        <f>(F9*E9)-C9</f>
        <v/>
      </c>
      <c r="H9" s="20" t="inlineStr">
        <is>
          <t>Negado</t>
        </is>
      </c>
    </row>
    <row r="10">
      <c r="A10" s="17" t="n">
        <v>45336</v>
      </c>
      <c r="B10" s="6" t="inlineStr">
        <is>
          <t>Auto Peças Souza</t>
        </is>
      </c>
      <c r="C10" s="12" t="n">
        <v>125000</v>
      </c>
      <c r="D10" s="15" t="n">
        <v>0.0128</v>
      </c>
      <c r="E10" s="16" t="n">
        <v>30</v>
      </c>
      <c r="F10" s="12">
        <f>ROUND((-PMT(D10,E10,C10)),2)</f>
        <v/>
      </c>
      <c r="G10" s="12">
        <f>(F10*E10)-C10</f>
        <v/>
      </c>
      <c r="H10" s="18" t="inlineStr">
        <is>
          <t>Aprovado</t>
        </is>
      </c>
    </row>
    <row r="11">
      <c r="A11" s="17" t="n">
        <v>45339</v>
      </c>
      <c r="B11" s="6" t="inlineStr">
        <is>
          <t>Restaurante Sabor Real</t>
        </is>
      </c>
      <c r="C11" s="12" t="n">
        <v>95000</v>
      </c>
      <c r="D11" s="15" t="n">
        <v>0.0142</v>
      </c>
      <c r="E11" s="16" t="n">
        <v>24</v>
      </c>
      <c r="F11" s="12">
        <f>ROUND((-PMT(D11,E11,C11)),2)</f>
        <v/>
      </c>
      <c r="G11" s="12">
        <f>(F11*E11)-C11</f>
        <v/>
      </c>
      <c r="H11" s="18" t="inlineStr">
        <is>
          <t>Aprovado</t>
        </is>
      </c>
    </row>
    <row r="12">
      <c r="A12" s="17" t="n">
        <v>45342</v>
      </c>
      <c r="B12" s="6" t="inlineStr">
        <is>
          <t>Consultoria Costa Ltda</t>
        </is>
      </c>
      <c r="C12" s="12" t="n">
        <v>160000</v>
      </c>
      <c r="D12" s="15" t="n">
        <v>0.0118</v>
      </c>
      <c r="E12" s="16" t="n">
        <v>36</v>
      </c>
      <c r="F12" s="12">
        <f>ROUND((-PMT(D12,E12,C12)),2)</f>
        <v/>
      </c>
      <c r="G12" s="12">
        <f>(F12*E12)-C12</f>
        <v/>
      </c>
      <c r="H12" s="19" t="inlineStr">
        <is>
          <t>Em Análise</t>
        </is>
      </c>
    </row>
    <row r="13">
      <c r="A13" s="17" t="n">
        <v>45345</v>
      </c>
      <c r="B13" s="6" t="inlineStr">
        <is>
          <t>Gráfica Rápida Print</t>
        </is>
      </c>
      <c r="C13" s="12" t="n">
        <v>78000</v>
      </c>
      <c r="D13" s="15" t="n">
        <v>0.0148</v>
      </c>
      <c r="E13" s="16" t="n">
        <v>24</v>
      </c>
      <c r="F13" s="12">
        <f>ROUND((-PMT(D13,E13,C13)),2)</f>
        <v/>
      </c>
      <c r="G13" s="12">
        <f>(F13*E13)-C13</f>
        <v/>
      </c>
      <c r="H13" s="18" t="inlineStr">
        <is>
          <t>Aprovado</t>
        </is>
      </c>
    </row>
    <row r="14">
      <c r="A14" s="17" t="n">
        <v>45348</v>
      </c>
      <c r="B14" s="6" t="inlineStr">
        <is>
          <t>TI Solutions Brasil</t>
        </is>
      </c>
      <c r="C14" s="12" t="n">
        <v>290000</v>
      </c>
      <c r="D14" s="15" t="n">
        <v>0.0112</v>
      </c>
      <c r="E14" s="16" t="n">
        <v>42</v>
      </c>
      <c r="F14" s="12">
        <f>ROUND((-PMT(D14,E14,C14)),2)</f>
        <v/>
      </c>
      <c r="G14" s="12">
        <f>(F14*E14)-C14</f>
        <v/>
      </c>
      <c r="H14" s="18" t="inlineStr">
        <is>
          <t>Aprovado</t>
        </is>
      </c>
    </row>
    <row r="15">
      <c r="A15" s="17" t="n">
        <v>45351</v>
      </c>
      <c r="B15" s="6" t="inlineStr">
        <is>
          <t>Farmácia Vida Saudável</t>
        </is>
      </c>
      <c r="C15" s="12" t="n">
        <v>135000</v>
      </c>
      <c r="D15" s="15" t="n">
        <v>0.0138</v>
      </c>
      <c r="E15" s="16" t="n">
        <v>30</v>
      </c>
      <c r="F15" s="12">
        <f>ROUND((-PMT(D15,E15,C15)),2)</f>
        <v/>
      </c>
      <c r="G15" s="12">
        <f>(F15*E15)-C15</f>
        <v/>
      </c>
      <c r="H15" s="18" t="inlineStr">
        <is>
          <t>Aprovado</t>
        </is>
      </c>
    </row>
    <row r="16">
      <c r="A16" s="17" t="n">
        <v>45354</v>
      </c>
      <c r="B16" s="6" t="inlineStr">
        <is>
          <t>Metalúrgica Forte Aço</t>
        </is>
      </c>
      <c r="C16" s="12" t="n">
        <v>420000</v>
      </c>
      <c r="D16" s="15" t="n">
        <v>0.0105</v>
      </c>
      <c r="E16" s="16" t="n">
        <v>48</v>
      </c>
      <c r="F16" s="12">
        <f>ROUND((-PMT(D16,E16,C16)),2)</f>
        <v/>
      </c>
      <c r="G16" s="12">
        <f>(F16*E16)-C16</f>
        <v/>
      </c>
      <c r="H16" s="19" t="inlineStr">
        <is>
          <t>Em Análise</t>
        </is>
      </c>
    </row>
    <row r="17">
      <c r="A17" s="17" t="n">
        <v>45357</v>
      </c>
      <c r="B17" s="6" t="inlineStr">
        <is>
          <t>Moda Elegante Boutique</t>
        </is>
      </c>
      <c r="C17" s="12" t="n">
        <v>68000</v>
      </c>
      <c r="D17" s="15" t="n">
        <v>0.0158</v>
      </c>
      <c r="E17" s="16" t="n">
        <v>18</v>
      </c>
      <c r="F17" s="12">
        <f>ROUND((-PMT(D17,E17,C17)),2)</f>
        <v/>
      </c>
      <c r="G17" s="12">
        <f>(F17*E17)-C17</f>
        <v/>
      </c>
      <c r="H17" s="18" t="inlineStr">
        <is>
          <t>Aprovado</t>
        </is>
      </c>
    </row>
    <row r="18">
      <c r="A18" s="17" t="n">
        <v>45360</v>
      </c>
      <c r="B18" s="6" t="inlineStr">
        <is>
          <t>Academia Corpo Fitness</t>
        </is>
      </c>
      <c r="C18" s="12" t="n">
        <v>175000</v>
      </c>
      <c r="D18" s="15" t="n">
        <v>0.0132</v>
      </c>
      <c r="E18" s="16" t="n">
        <v>36</v>
      </c>
      <c r="F18" s="12">
        <f>ROUND((-PMT(D18,E18,C18)),2)</f>
        <v/>
      </c>
      <c r="G18" s="12">
        <f>(F18*E18)-C18</f>
        <v/>
      </c>
      <c r="H18" s="18" t="inlineStr">
        <is>
          <t>Aprovado</t>
        </is>
      </c>
    </row>
    <row r="19">
      <c r="A19" s="17" t="n">
        <v>45363</v>
      </c>
      <c r="B19" s="6" t="inlineStr">
        <is>
          <t>Supermercado Bom Preço</t>
        </is>
      </c>
      <c r="C19" s="12" t="n">
        <v>380000</v>
      </c>
      <c r="D19" s="15" t="n">
        <v>0.0115</v>
      </c>
      <c r="E19" s="16" t="n">
        <v>48</v>
      </c>
      <c r="F19" s="12">
        <f>ROUND((-PMT(D19,E19,C19)),2)</f>
        <v/>
      </c>
      <c r="G19" s="12">
        <f>(F19*E19)-C19</f>
        <v/>
      </c>
      <c r="H19" s="18" t="inlineStr">
        <is>
          <t>Aprovado</t>
        </is>
      </c>
    </row>
    <row r="20">
      <c r="A20" s="17" t="n">
        <v>45366</v>
      </c>
      <c r="B20" s="6" t="inlineStr">
        <is>
          <t>Clínica Dental Sorrir</t>
        </is>
      </c>
      <c r="C20" s="12" t="n">
        <v>145000</v>
      </c>
      <c r="D20" s="15" t="n">
        <v>0.0128</v>
      </c>
      <c r="E20" s="16" t="n">
        <v>30</v>
      </c>
      <c r="F20" s="12">
        <f>ROUND((-PMT(D20,E20,C20)),2)</f>
        <v/>
      </c>
      <c r="G20" s="12">
        <f>(F20*E20)-C20</f>
        <v/>
      </c>
      <c r="H20" s="18" t="inlineStr">
        <is>
          <t>Aprovado</t>
        </is>
      </c>
    </row>
    <row r="21">
      <c r="A21" s="17" t="n">
        <v>45369</v>
      </c>
      <c r="B21" s="6" t="inlineStr">
        <is>
          <t>Hotel Aconchego</t>
        </is>
      </c>
      <c r="C21" s="12" t="n">
        <v>625000</v>
      </c>
      <c r="D21" s="15" t="n">
        <v>0.0095</v>
      </c>
      <c r="E21" s="16" t="n">
        <v>60</v>
      </c>
      <c r="F21" s="12">
        <f>ROUND((-PMT(D21,E21,C21)),2)</f>
        <v/>
      </c>
      <c r="G21" s="12">
        <f>(F21*E21)-C21</f>
        <v/>
      </c>
      <c r="H21" s="18" t="inlineStr">
        <is>
          <t>Aprovado</t>
        </is>
      </c>
    </row>
    <row r="22">
      <c r="A22" s="17" t="n">
        <v>45372</v>
      </c>
      <c r="B22" s="6" t="inlineStr">
        <is>
          <t>Lanches Express Food</t>
        </is>
      </c>
      <c r="C22" s="12" t="n">
        <v>52000</v>
      </c>
      <c r="D22" s="15" t="n">
        <v>0.0162</v>
      </c>
      <c r="E22" s="16" t="n">
        <v>18</v>
      </c>
      <c r="F22" s="12">
        <f>ROUND((-PMT(D22,E22,C22)),2)</f>
        <v/>
      </c>
      <c r="G22" s="12">
        <f>(F22*E22)-C22</f>
        <v/>
      </c>
      <c r="H22" s="20" t="inlineStr">
        <is>
          <t>Negado</t>
        </is>
      </c>
    </row>
  </sheetData>
  <autoFilter ref="A3:H22"/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2025-12-12T21:16:13Z</dcterms:created>
  <dcterms:modified xsi:type="dcterms:W3CDTF">2025-12-12T21:16:13Z</dcterms:modified>
</cp:coreProperties>
</file>