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 Contábeis" sheetId="1" state="visible" r:id="rId1"/>
    <sheet xmlns:r="http://schemas.openxmlformats.org/officeDocument/2006/relationships" name="Plano de Contas" sheetId="2" state="visible" r:id="rId2"/>
    <sheet xmlns:r="http://schemas.openxmlformats.org/officeDocument/2006/relationships" name="Resumo Mensal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R$ #.##0,00"/>
    <numFmt numFmtId="166" formatCode="0.00&quot;%&quot;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FFFFFF"/>
      <sz val="13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pivotButton="0" quotePrefix="0" xfId="0"/>
    <xf numFmtId="0" fontId="2" fillId="3" borderId="1" pivotButton="0" quotePrefix="0" xfId="0"/>
    <xf numFmtId="165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64" fontId="2" fillId="4" borderId="1" pivotButton="0" quotePrefix="0" xfId="0"/>
    <xf numFmtId="0" fontId="2" fillId="4" borderId="1" pivotButton="0" quotePrefix="0" xfId="0"/>
    <xf numFmtId="165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1" fillId="2" borderId="1" applyAlignment="1" pivotButton="0" quotePrefix="0" xfId="0">
      <alignment horizontal="right" vertical="center"/>
    </xf>
    <xf numFmtId="0" fontId="1" fillId="2" borderId="1" pivotButton="0" quotePrefix="0" xfId="0"/>
    <xf numFmtId="0" fontId="0" fillId="4" borderId="1" pivotButton="0" quotePrefix="0" xfId="0"/>
    <xf numFmtId="166" fontId="2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x Despesas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solidFill>
                <a:srgbClr val="22C55E"/>
              </a:solidFill>
              <a:prstDash val="solid"/>
            </a:ln>
          </spPr>
          <cat>
            <numRef>
              <f>'Resumo Mensal'!$A$3:$A$12</f>
            </numRef>
          </cat>
          <val>
            <numRef>
              <f>'Resumo Mensal'!$B$3:$B$12</f>
            </numRef>
          </val>
        </ser>
        <ser>
          <idx val="1"/>
          <order val="1"/>
          <tx>
            <strRef>
              <f>'Resumo Mensal'!C2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solidFill>
                <a:srgbClr val="DC2626"/>
              </a:solidFill>
              <a:prstDash val="solid"/>
            </a:ln>
          </spPr>
          <cat>
            <numRef>
              <f>'Resumo Mensal'!$A$3:$A$12</f>
            </numRef>
          </cat>
          <val>
            <numRef>
              <f>'Resumo Mensal'!$C$3:$C$12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3" customWidth="1" min="3" max="3"/>
    <col width="36" customWidth="1" min="4" max="4"/>
    <col width="26" customWidth="1" min="5" max="5"/>
    <col width="18" customWidth="1" min="6" max="6"/>
    <col width="24" customWidth="1" min="7" max="7"/>
    <col width="18" customWidth="1" min="8" max="8"/>
    <col width="12" customWidth="1" min="9" max="9"/>
    <col width="14" customWidth="1" min="10" max="10"/>
    <col width="16" customWidth="1" min="11" max="11"/>
    <col width="14" customWidth="1" min="12" max="12"/>
    <col width="16" customWidth="1" min="13" max="13"/>
    <col width="30" customWidth="1" min="14" max="14"/>
  </cols>
  <sheetData>
    <row r="1" ht="30" customHeight="1">
      <c r="A1" s="1" t="inlineStr">
        <is>
          <t>Data</t>
        </is>
      </c>
      <c r="B1" s="1" t="inlineStr">
        <is>
          <t>Tipo de Lançamento</t>
        </is>
      </c>
      <c r="C1" s="1" t="inlineStr">
        <is>
          <t>Competência</t>
        </is>
      </c>
      <c r="D1" s="1" t="inlineStr">
        <is>
          <t>Histórico / Descrição</t>
        </is>
      </c>
      <c r="E1" s="1" t="inlineStr">
        <is>
          <t>Conta Contábil</t>
        </is>
      </c>
      <c r="F1" s="1" t="inlineStr">
        <is>
          <t>Centro de Custo</t>
        </is>
      </c>
      <c r="G1" s="1" t="inlineStr">
        <is>
          <t>Cliente / Fornecedor</t>
        </is>
      </c>
      <c r="H1" s="1" t="inlineStr">
        <is>
          <t>Cidade</t>
        </is>
      </c>
      <c r="I1" s="1" t="inlineStr">
        <is>
          <t>Documento</t>
        </is>
      </c>
      <c r="J1" s="1" t="inlineStr">
        <is>
          <t>Valor Bruto</t>
        </is>
      </c>
      <c r="K1" s="1" t="inlineStr">
        <is>
          <t>Impostos Retidos</t>
        </is>
      </c>
      <c r="L1" s="1" t="inlineStr">
        <is>
          <t>Valor Líquido</t>
        </is>
      </c>
      <c r="M1" s="1" t="inlineStr">
        <is>
          <t>Status</t>
        </is>
      </c>
      <c r="N1" s="1" t="inlineStr">
        <is>
          <t>Observação</t>
        </is>
      </c>
    </row>
    <row r="2" ht="18" customHeight="1">
      <c r="A2" s="2" t="inlineStr">
        <is>
          <t>05/07/2026</t>
        </is>
      </c>
      <c r="B2" s="3" t="inlineStr">
        <is>
          <t>Entrada</t>
        </is>
      </c>
      <c r="C2" s="3" t="inlineStr">
        <is>
          <t>07/2026</t>
        </is>
      </c>
      <c r="D2" s="3" t="inlineStr">
        <is>
          <t>Recebimento de venda de produtos</t>
        </is>
      </c>
      <c r="E2" s="3" t="inlineStr">
        <is>
          <t>Receita de Vendas</t>
        </is>
      </c>
      <c r="F2" s="3" t="inlineStr">
        <is>
          <t>Comercial</t>
        </is>
      </c>
      <c r="G2" s="3" t="inlineStr">
        <is>
          <t>João Pereira</t>
        </is>
      </c>
      <c r="H2" s="3" t="inlineStr">
        <is>
          <t>São Paulo</t>
        </is>
      </c>
      <c r="I2" s="3" t="inlineStr">
        <is>
          <t>NF-001</t>
        </is>
      </c>
      <c r="J2" s="4" t="n">
        <v>3200</v>
      </c>
      <c r="K2" s="4" t="n">
        <v>192</v>
      </c>
      <c r="L2" s="4">
        <f>IFERROR(J2-K2,0)</f>
        <v/>
      </c>
      <c r="M2" s="5">
        <f>IFERROR(IF(L2&gt;0,"Recebido/Pago","Pendente"),"")</f>
        <v/>
      </c>
      <c r="N2" s="6" t="inlineStr">
        <is>
          <t>Venda à vista</t>
        </is>
      </c>
    </row>
    <row r="3" ht="18" customHeight="1">
      <c r="A3" s="7" t="inlineStr">
        <is>
          <t>08/07/2026</t>
        </is>
      </c>
      <c r="B3" s="8" t="inlineStr">
        <is>
          <t>Entrada</t>
        </is>
      </c>
      <c r="C3" s="8" t="inlineStr">
        <is>
          <t>07/2026</t>
        </is>
      </c>
      <c r="D3" s="8" t="inlineStr">
        <is>
          <t>Prestação de serviço de consultoria</t>
        </is>
      </c>
      <c r="E3" s="8" t="inlineStr">
        <is>
          <t>Receita de Serviços</t>
        </is>
      </c>
      <c r="F3" s="8" t="inlineStr">
        <is>
          <t>Serviços</t>
        </is>
      </c>
      <c r="G3" s="8" t="inlineStr">
        <is>
          <t>Maria Oliveira</t>
        </is>
      </c>
      <c r="H3" s="8" t="inlineStr">
        <is>
          <t>Belo Horizonte</t>
        </is>
      </c>
      <c r="I3" s="8" t="inlineStr">
        <is>
          <t>NF-002</t>
        </is>
      </c>
      <c r="J3" s="9" t="n">
        <v>1800</v>
      </c>
      <c r="K3" s="9" t="n">
        <v>108</v>
      </c>
      <c r="L3" s="9">
        <f>IFERROR(J3-K3,0)</f>
        <v/>
      </c>
      <c r="M3" s="10">
        <f>IFERROR(IF(L3&gt;0,"Recebido/Pago","Pendente"),"")</f>
        <v/>
      </c>
      <c r="N3" s="11" t="inlineStr">
        <is>
          <t>Consultoria mensal</t>
        </is>
      </c>
    </row>
    <row r="4" ht="18" customHeight="1">
      <c r="A4" s="2" t="inlineStr">
        <is>
          <t>10/07/2026</t>
        </is>
      </c>
      <c r="B4" s="3" t="inlineStr">
        <is>
          <t>Saída</t>
        </is>
      </c>
      <c r="C4" s="3" t="inlineStr">
        <is>
          <t>07/2026</t>
        </is>
      </c>
      <c r="D4" s="3" t="inlineStr">
        <is>
          <t>Pagamento de aluguel do escritório</t>
        </is>
      </c>
      <c r="E4" s="3" t="inlineStr">
        <is>
          <t>Aluguel</t>
        </is>
      </c>
      <c r="F4" s="3" t="inlineStr">
        <is>
          <t>Administrativo</t>
        </is>
      </c>
      <c r="G4" s="3" t="inlineStr">
        <is>
          <t>Imobiliária Centro</t>
        </is>
      </c>
      <c r="H4" s="3" t="inlineStr">
        <is>
          <t>Curitiba</t>
        </is>
      </c>
      <c r="I4" s="3" t="inlineStr">
        <is>
          <t>REC-010</t>
        </is>
      </c>
      <c r="J4" s="4" t="n">
        <v>1200</v>
      </c>
      <c r="K4" s="4" t="n">
        <v>0</v>
      </c>
      <c r="L4" s="4">
        <f>IFERROR(J4-K4,0)</f>
        <v/>
      </c>
      <c r="M4" s="5">
        <f>IFERROR(IF(L4&gt;0,"Recebido/Pago","Pendente"),"")</f>
        <v/>
      </c>
      <c r="N4" s="6" t="inlineStr">
        <is>
          <t>Aluguel julho</t>
        </is>
      </c>
    </row>
    <row r="5" ht="18" customHeight="1">
      <c r="A5" s="7" t="inlineStr">
        <is>
          <t>12/07/2026</t>
        </is>
      </c>
      <c r="B5" s="8" t="inlineStr">
        <is>
          <t>Saída</t>
        </is>
      </c>
      <c r="C5" s="8" t="inlineStr">
        <is>
          <t>07/2026</t>
        </is>
      </c>
      <c r="D5" s="8" t="inlineStr">
        <is>
          <t>Pagamento de serviços de internet</t>
        </is>
      </c>
      <c r="E5" s="8" t="inlineStr">
        <is>
          <t>Despesas com Internet</t>
        </is>
      </c>
      <c r="F5" s="8" t="inlineStr">
        <is>
          <t>TI</t>
        </is>
      </c>
      <c r="G5" s="8" t="inlineStr">
        <is>
          <t>Claro S.A.</t>
        </is>
      </c>
      <c r="H5" s="8" t="inlineStr">
        <is>
          <t>São Paulo</t>
        </is>
      </c>
      <c r="I5" s="8" t="inlineStr">
        <is>
          <t>FAT-211</t>
        </is>
      </c>
      <c r="J5" s="9" t="n">
        <v>189.9</v>
      </c>
      <c r="K5" s="9" t="n">
        <v>0</v>
      </c>
      <c r="L5" s="9">
        <f>IFERROR(J5-K5,0)</f>
        <v/>
      </c>
      <c r="M5" s="10">
        <f>IFERROR(IF(L5&gt;0,"Recebido/Pago","Pendente"),"")</f>
        <v/>
      </c>
      <c r="N5" s="11" t="inlineStr">
        <is>
          <t>Plano empresarial</t>
        </is>
      </c>
    </row>
    <row r="6" ht="18" customHeight="1">
      <c r="A6" s="2" t="inlineStr">
        <is>
          <t>15/07/2026</t>
        </is>
      </c>
      <c r="B6" s="3" t="inlineStr">
        <is>
          <t>Saída</t>
        </is>
      </c>
      <c r="C6" s="3" t="inlineStr">
        <is>
          <t>07/2026</t>
        </is>
      </c>
      <c r="D6" s="3" t="inlineStr">
        <is>
          <t>Compra de material de escritório</t>
        </is>
      </c>
      <c r="E6" s="3" t="inlineStr">
        <is>
          <t>Materiais de Consumo</t>
        </is>
      </c>
      <c r="F6" s="3" t="inlineStr">
        <is>
          <t>Administrativo</t>
        </is>
      </c>
      <c r="G6" s="3" t="inlineStr">
        <is>
          <t>Papelaria Brasil</t>
        </is>
      </c>
      <c r="H6" s="3" t="inlineStr">
        <is>
          <t>Recife</t>
        </is>
      </c>
      <c r="I6" s="3" t="inlineStr">
        <is>
          <t>CUP-033</t>
        </is>
      </c>
      <c r="J6" s="4" t="n">
        <v>347.5</v>
      </c>
      <c r="K6" s="4" t="n">
        <v>0</v>
      </c>
      <c r="L6" s="4">
        <f>IFERROR(J6-K6,0)</f>
        <v/>
      </c>
      <c r="M6" s="5">
        <f>IFERROR(IF(L6&gt;0,"Recebido/Pago","Pendente"),"")</f>
        <v/>
      </c>
      <c r="N6" s="6" t="inlineStr">
        <is>
          <t>Papel, canetas, grampeador</t>
        </is>
      </c>
    </row>
    <row r="7" ht="18" customHeight="1">
      <c r="A7" s="7" t="inlineStr">
        <is>
          <t>18/07/2026</t>
        </is>
      </c>
      <c r="B7" s="8" t="inlineStr">
        <is>
          <t>Saída</t>
        </is>
      </c>
      <c r="C7" s="8" t="inlineStr">
        <is>
          <t>07/2026</t>
        </is>
      </c>
      <c r="D7" s="8" t="inlineStr">
        <is>
          <t>Pró-labore do titular</t>
        </is>
      </c>
      <c r="E7" s="8" t="inlineStr">
        <is>
          <t>Pró-labore</t>
        </is>
      </c>
      <c r="F7" s="8" t="inlineStr">
        <is>
          <t>RH</t>
        </is>
      </c>
      <c r="G7" s="8" t="inlineStr">
        <is>
          <t>Ana Santos</t>
        </is>
      </c>
      <c r="H7" s="8" t="inlineStr">
        <is>
          <t>Salvador</t>
        </is>
      </c>
      <c r="I7" s="8" t="inlineStr">
        <is>
          <t>PRO-007</t>
        </is>
      </c>
      <c r="J7" s="9" t="n">
        <v>2500</v>
      </c>
      <c r="K7" s="9" t="n">
        <v>275</v>
      </c>
      <c r="L7" s="9">
        <f>IFERROR(J7-K7,0)</f>
        <v/>
      </c>
      <c r="M7" s="10">
        <f>IFERROR(IF(L7&gt;0,"Recebido/Pago","Pendente"),"")</f>
        <v/>
      </c>
      <c r="N7" s="11" t="inlineStr">
        <is>
          <t>Pró-labore julho/2026</t>
        </is>
      </c>
    </row>
    <row r="8" ht="18" customHeight="1">
      <c r="A8" s="2" t="inlineStr">
        <is>
          <t>20/07/2026</t>
        </is>
      </c>
      <c r="B8" s="3" t="inlineStr">
        <is>
          <t>Entrada</t>
        </is>
      </c>
      <c r="C8" s="3" t="inlineStr">
        <is>
          <t>07/2026</t>
        </is>
      </c>
      <c r="D8" s="3" t="inlineStr">
        <is>
          <t>Recebimento de serviço de design</t>
        </is>
      </c>
      <c r="E8" s="3" t="inlineStr">
        <is>
          <t>Receita de Serviços</t>
        </is>
      </c>
      <c r="F8" s="3" t="inlineStr">
        <is>
          <t>Serviços</t>
        </is>
      </c>
      <c r="G8" s="3" t="inlineStr">
        <is>
          <t>Pedro Almeida</t>
        </is>
      </c>
      <c r="H8" s="3" t="inlineStr">
        <is>
          <t>Rio de Janeiro</t>
        </is>
      </c>
      <c r="I8" s="3" t="inlineStr">
        <is>
          <t>NF-003</t>
        </is>
      </c>
      <c r="J8" s="4" t="n">
        <v>2200</v>
      </c>
      <c r="K8" s="4" t="n">
        <v>132</v>
      </c>
      <c r="L8" s="4">
        <f>IFERROR(J8-K8,0)</f>
        <v/>
      </c>
      <c r="M8" s="5">
        <f>IFERROR(IF(L8&gt;0,"Recebido/Pago","Pendente"),"")</f>
        <v/>
      </c>
      <c r="N8" s="6" t="inlineStr">
        <is>
          <t>Projeto de identidade visual</t>
        </is>
      </c>
    </row>
    <row r="9" ht="18" customHeight="1">
      <c r="A9" s="7" t="inlineStr">
        <is>
          <t>22/07/2026</t>
        </is>
      </c>
      <c r="B9" s="8" t="inlineStr">
        <is>
          <t>Saída</t>
        </is>
      </c>
      <c r="C9" s="8" t="inlineStr">
        <is>
          <t>07/2026</t>
        </is>
      </c>
      <c r="D9" s="8" t="inlineStr">
        <is>
          <t>Pagamento de serviços de terceiros</t>
        </is>
      </c>
      <c r="E9" s="8" t="inlineStr">
        <is>
          <t>Serviços de Terceiros</t>
        </is>
      </c>
      <c r="F9" s="8" t="inlineStr">
        <is>
          <t>Operacional</t>
        </is>
      </c>
      <c r="G9" s="8" t="inlineStr">
        <is>
          <t>Lucas Informática</t>
        </is>
      </c>
      <c r="H9" s="8" t="inlineStr">
        <is>
          <t>Curitiba</t>
        </is>
      </c>
      <c r="I9" s="8" t="inlineStr">
        <is>
          <t>REC-022</t>
        </is>
      </c>
      <c r="J9" s="9" t="n">
        <v>850</v>
      </c>
      <c r="K9" s="9" t="n">
        <v>42.5</v>
      </c>
      <c r="L9" s="9">
        <f>IFERROR(J9-K9,0)</f>
        <v/>
      </c>
      <c r="M9" s="10">
        <f>IFERROR(IF(L9&gt;0,"Recebido/Pago","Pendente"),"")</f>
        <v/>
      </c>
      <c r="N9" s="11" t="inlineStr">
        <is>
          <t>Suporte técnico mensal</t>
        </is>
      </c>
    </row>
    <row r="10" ht="18" customHeight="1">
      <c r="A10" s="2" t="inlineStr">
        <is>
          <t>25/07/2026</t>
        </is>
      </c>
      <c r="B10" s="3" t="inlineStr">
        <is>
          <t>Saída</t>
        </is>
      </c>
      <c r="C10" s="3" t="inlineStr">
        <is>
          <t>07/2026</t>
        </is>
      </c>
      <c r="D10" s="3" t="inlineStr">
        <is>
          <t>Pagamento de energia elétrica</t>
        </is>
      </c>
      <c r="E10" s="3" t="inlineStr">
        <is>
          <t>Energia Elétrica</t>
        </is>
      </c>
      <c r="F10" s="3" t="inlineStr">
        <is>
          <t>Administrativo</t>
        </is>
      </c>
      <c r="G10" s="3" t="inlineStr">
        <is>
          <t>Copel</t>
        </is>
      </c>
      <c r="H10" s="3" t="inlineStr">
        <is>
          <t>Curitiba</t>
        </is>
      </c>
      <c r="I10" s="3" t="inlineStr">
        <is>
          <t>FAT-789</t>
        </is>
      </c>
      <c r="J10" s="4" t="n">
        <v>310.4</v>
      </c>
      <c r="K10" s="4" t="n">
        <v>0</v>
      </c>
      <c r="L10" s="4">
        <f>IFERROR(J10-K10,0)</f>
        <v/>
      </c>
      <c r="M10" s="5">
        <f>IFERROR(IF(L10&gt;0,"Recebido/Pago","Pendente"),"")</f>
        <v/>
      </c>
      <c r="N10" s="6" t="inlineStr">
        <is>
          <t>Conta de luz julho</t>
        </is>
      </c>
    </row>
    <row r="11" ht="18" customHeight="1">
      <c r="A11" s="7" t="inlineStr">
        <is>
          <t>28/07/2026</t>
        </is>
      </c>
      <c r="B11" s="8" t="inlineStr">
        <is>
          <t>Saída</t>
        </is>
      </c>
      <c r="C11" s="8" t="inlineStr">
        <is>
          <t>07/2026</t>
        </is>
      </c>
      <c r="D11" s="8" t="inlineStr">
        <is>
          <t>Retirada do titular</t>
        </is>
      </c>
      <c r="E11" s="8" t="inlineStr">
        <is>
          <t>Retirada do Titular</t>
        </is>
      </c>
      <c r="F11" s="8" t="inlineStr">
        <is>
          <t>RH</t>
        </is>
      </c>
      <c r="G11" s="8" t="inlineStr">
        <is>
          <t>Carla Mendes</t>
        </is>
      </c>
      <c r="H11" s="8" t="inlineStr">
        <is>
          <t>Porto Alegre</t>
        </is>
      </c>
      <c r="I11" s="8" t="inlineStr">
        <is>
          <t>RET-001</t>
        </is>
      </c>
      <c r="J11" s="9" t="n">
        <v>1500</v>
      </c>
      <c r="K11" s="9" t="n">
        <v>0</v>
      </c>
      <c r="L11" s="9">
        <f>IFERROR(J11-K11,0)</f>
        <v/>
      </c>
      <c r="M11" s="10">
        <f>IFERROR(IF(L11&gt;0,"Recebido/Pago","Pendente"),"")</f>
        <v/>
      </c>
      <c r="N11" s="11" t="inlineStr">
        <is>
          <t>Retirada quinzenal</t>
        </is>
      </c>
    </row>
    <row r="13">
      <c r="A13" s="12" t="inlineStr">
        <is>
          <t>CONFERÊNCIA</t>
        </is>
      </c>
    </row>
    <row r="14">
      <c r="A14" s="13" t="inlineStr">
        <is>
          <t>Total de lançamentos:</t>
        </is>
      </c>
      <c r="B14" s="14">
        <f>COUNTA(A2:A1000)</f>
        <v/>
      </c>
    </row>
    <row r="15">
      <c r="A15" s="13" t="inlineStr">
        <is>
          <t>Total de entradas:</t>
        </is>
      </c>
      <c r="B15" s="14">
        <f>COUNTIF(B2:B1000,"Entrada")</f>
        <v/>
      </c>
    </row>
    <row r="16">
      <c r="A16" s="13" t="inlineStr">
        <is>
          <t>Total de saídas:</t>
        </is>
      </c>
      <c r="B16" s="14">
        <f>COUNTIF(B2:B1000,"Saída")</f>
        <v/>
      </c>
    </row>
    <row r="17">
      <c r="A17" s="13" t="inlineStr">
        <is>
          <t>Soma Valor Bruto:</t>
        </is>
      </c>
      <c r="B17" s="9">
        <f>SUM(J2:J1000)</f>
        <v/>
      </c>
    </row>
    <row r="18">
      <c r="A18" s="13" t="inlineStr">
        <is>
          <t>Soma Impostos Retidos:</t>
        </is>
      </c>
      <c r="B18" s="9">
        <f>SUM(K2:K1000)</f>
        <v/>
      </c>
    </row>
    <row r="19">
      <c r="A19" s="13" t="inlineStr">
        <is>
          <t>Soma Valor Líquido:</t>
        </is>
      </c>
      <c r="B19" s="9">
        <f>SUM(L2:L1000)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26" customWidth="1" min="3" max="3"/>
    <col width="30" customWidth="1" min="4" max="4"/>
    <col width="12" customWidth="1" min="5" max="5"/>
    <col width="22" customWidth="1" min="6" max="6"/>
    <col width="14" customWidth="1" min="7" max="7"/>
    <col width="10" customWidth="1" min="8" max="8"/>
  </cols>
  <sheetData>
    <row r="1" ht="30" customHeight="1">
      <c r="A1" s="1" t="inlineStr">
        <is>
          <t>Código</t>
        </is>
      </c>
      <c r="B1" s="1" t="inlineStr">
        <is>
          <t>Grupo</t>
        </is>
      </c>
      <c r="C1" s="1" t="inlineStr">
        <is>
          <t>Subgrupo</t>
        </is>
      </c>
      <c r="D1" s="1" t="inlineStr">
        <is>
          <t>Conta Contábil</t>
        </is>
      </c>
      <c r="E1" s="1" t="inlineStr">
        <is>
          <t>Natureza</t>
        </is>
      </c>
      <c r="F1" s="1" t="inlineStr">
        <is>
          <t>Classificação Fiscal</t>
        </is>
      </c>
      <c r="G1" s="1" t="inlineStr">
        <is>
          <t>Conta Padrão?</t>
        </is>
      </c>
      <c r="H1" s="1" t="inlineStr">
        <is>
          <t>Ativa?</t>
        </is>
      </c>
    </row>
    <row r="2" ht="18" customHeight="1">
      <c r="A2" s="5" t="inlineStr">
        <is>
          <t>1.1.01</t>
        </is>
      </c>
      <c r="B2" s="15" t="inlineStr">
        <is>
          <t>Receita</t>
        </is>
      </c>
      <c r="C2" s="15" t="inlineStr">
        <is>
          <t>Receita Operacional</t>
        </is>
      </c>
      <c r="D2" s="15" t="inlineStr">
        <is>
          <t>Receita de Vendas</t>
        </is>
      </c>
      <c r="E2" s="5" t="inlineStr">
        <is>
          <t>Credora</t>
        </is>
      </c>
      <c r="F2" s="15" t="inlineStr">
        <is>
          <t>CFOP 5.102</t>
        </is>
      </c>
      <c r="G2" s="5" t="inlineStr">
        <is>
          <t>Sim</t>
        </is>
      </c>
      <c r="H2" s="5" t="inlineStr">
        <is>
          <t>Sim</t>
        </is>
      </c>
    </row>
    <row r="3" ht="18" customHeight="1">
      <c r="A3" s="10" t="inlineStr">
        <is>
          <t>1.1.02</t>
        </is>
      </c>
      <c r="B3" s="16" t="inlineStr">
        <is>
          <t>Receita</t>
        </is>
      </c>
      <c r="C3" s="16" t="inlineStr">
        <is>
          <t>Receita Operacional</t>
        </is>
      </c>
      <c r="D3" s="16" t="inlineStr">
        <is>
          <t>Receita de Serviços</t>
        </is>
      </c>
      <c r="E3" s="10" t="inlineStr">
        <is>
          <t>Credora</t>
        </is>
      </c>
      <c r="F3" s="16" t="inlineStr">
        <is>
          <t>ISS</t>
        </is>
      </c>
      <c r="G3" s="10" t="inlineStr">
        <is>
          <t>Sim</t>
        </is>
      </c>
      <c r="H3" s="10" t="inlineStr">
        <is>
          <t>Sim</t>
        </is>
      </c>
    </row>
    <row r="4" ht="18" customHeight="1">
      <c r="A4" s="5" t="inlineStr">
        <is>
          <t>2.1.01</t>
        </is>
      </c>
      <c r="B4" s="15" t="inlineStr">
        <is>
          <t>Despesa</t>
        </is>
      </c>
      <c r="C4" s="15" t="inlineStr">
        <is>
          <t>Despesas Operacionais</t>
        </is>
      </c>
      <c r="D4" s="15" t="inlineStr">
        <is>
          <t>Materiais de Consumo</t>
        </is>
      </c>
      <c r="E4" s="5" t="inlineStr">
        <is>
          <t>Devedora</t>
        </is>
      </c>
      <c r="F4" s="15" t="inlineStr">
        <is>
          <t>Custo Operacional</t>
        </is>
      </c>
      <c r="G4" s="5" t="inlineStr">
        <is>
          <t>Sim</t>
        </is>
      </c>
      <c r="H4" s="5" t="inlineStr">
        <is>
          <t>Sim</t>
        </is>
      </c>
    </row>
    <row r="5" ht="18" customHeight="1">
      <c r="A5" s="10" t="inlineStr">
        <is>
          <t>2.1.02</t>
        </is>
      </c>
      <c r="B5" s="16" t="inlineStr">
        <is>
          <t>Despesa</t>
        </is>
      </c>
      <c r="C5" s="16" t="inlineStr">
        <is>
          <t>Despesas Operacionais</t>
        </is>
      </c>
      <c r="D5" s="16" t="inlineStr">
        <is>
          <t>Despesas com Internet</t>
        </is>
      </c>
      <c r="E5" s="10" t="inlineStr">
        <is>
          <t>Devedora</t>
        </is>
      </c>
      <c r="F5" s="16" t="inlineStr">
        <is>
          <t>Despesa Fixa</t>
        </is>
      </c>
      <c r="G5" s="10" t="inlineStr">
        <is>
          <t>Sim</t>
        </is>
      </c>
      <c r="H5" s="10" t="inlineStr">
        <is>
          <t>Sim</t>
        </is>
      </c>
    </row>
    <row r="6" ht="18" customHeight="1">
      <c r="A6" s="5" t="inlineStr">
        <is>
          <t>2.1.03</t>
        </is>
      </c>
      <c r="B6" s="15" t="inlineStr">
        <is>
          <t>Despesa</t>
        </is>
      </c>
      <c r="C6" s="15" t="inlineStr">
        <is>
          <t>Despesas Operacionais</t>
        </is>
      </c>
      <c r="D6" s="15" t="inlineStr">
        <is>
          <t>Aluguel</t>
        </is>
      </c>
      <c r="E6" s="5" t="inlineStr">
        <is>
          <t>Devedora</t>
        </is>
      </c>
      <c r="F6" s="15" t="inlineStr">
        <is>
          <t>Despesa Fixa</t>
        </is>
      </c>
      <c r="G6" s="5" t="inlineStr">
        <is>
          <t>Sim</t>
        </is>
      </c>
      <c r="H6" s="5" t="inlineStr">
        <is>
          <t>Sim</t>
        </is>
      </c>
    </row>
    <row r="7" ht="18" customHeight="1">
      <c r="A7" s="10" t="inlineStr">
        <is>
          <t>2.1.04</t>
        </is>
      </c>
      <c r="B7" s="16" t="inlineStr">
        <is>
          <t>Despesa</t>
        </is>
      </c>
      <c r="C7" s="16" t="inlineStr">
        <is>
          <t>Despesas Operacionais</t>
        </is>
      </c>
      <c r="D7" s="16" t="inlineStr">
        <is>
          <t>Energia Elétrica</t>
        </is>
      </c>
      <c r="E7" s="10" t="inlineStr">
        <is>
          <t>Devedora</t>
        </is>
      </c>
      <c r="F7" s="16" t="inlineStr">
        <is>
          <t>Despesa Fixa</t>
        </is>
      </c>
      <c r="G7" s="10" t="inlineStr">
        <is>
          <t>Sim</t>
        </is>
      </c>
      <c r="H7" s="10" t="inlineStr">
        <is>
          <t>Sim</t>
        </is>
      </c>
    </row>
    <row r="8" ht="18" customHeight="1">
      <c r="A8" s="5" t="inlineStr">
        <is>
          <t>2.1.05</t>
        </is>
      </c>
      <c r="B8" s="15" t="inlineStr">
        <is>
          <t>Despesa</t>
        </is>
      </c>
      <c r="C8" s="15" t="inlineStr">
        <is>
          <t>Despesas Operacionais</t>
        </is>
      </c>
      <c r="D8" s="15" t="inlineStr">
        <is>
          <t>Serviços de Terceiros</t>
        </is>
      </c>
      <c r="E8" s="5" t="inlineStr">
        <is>
          <t>Devedora</t>
        </is>
      </c>
      <c r="F8" s="15" t="inlineStr">
        <is>
          <t>PIS/COFINS</t>
        </is>
      </c>
      <c r="G8" s="5" t="inlineStr">
        <is>
          <t>Sim</t>
        </is>
      </c>
      <c r="H8" s="5" t="inlineStr">
        <is>
          <t>Sim</t>
        </is>
      </c>
    </row>
    <row r="9" ht="18" customHeight="1">
      <c r="A9" s="10" t="inlineStr">
        <is>
          <t>2.2.01</t>
        </is>
      </c>
      <c r="B9" s="16" t="inlineStr">
        <is>
          <t>Pessoal</t>
        </is>
      </c>
      <c r="C9" s="16" t="inlineStr">
        <is>
          <t>Remuneração</t>
        </is>
      </c>
      <c r="D9" s="16" t="inlineStr">
        <is>
          <t>Pró-labore</t>
        </is>
      </c>
      <c r="E9" s="10" t="inlineStr">
        <is>
          <t>Devedora</t>
        </is>
      </c>
      <c r="F9" s="16" t="inlineStr">
        <is>
          <t>INSS</t>
        </is>
      </c>
      <c r="G9" s="10" t="inlineStr">
        <is>
          <t>Sim</t>
        </is>
      </c>
      <c r="H9" s="10" t="inlineStr">
        <is>
          <t>Sim</t>
        </is>
      </c>
    </row>
    <row r="10" ht="18" customHeight="1">
      <c r="A10" s="5" t="inlineStr">
        <is>
          <t>2.2.02</t>
        </is>
      </c>
      <c r="B10" s="15" t="inlineStr">
        <is>
          <t>Pessoal</t>
        </is>
      </c>
      <c r="C10" s="15" t="inlineStr">
        <is>
          <t>Remuneração</t>
        </is>
      </c>
      <c r="D10" s="15" t="inlineStr">
        <is>
          <t>Retirada do Titular</t>
        </is>
      </c>
      <c r="E10" s="5" t="inlineStr">
        <is>
          <t>Devedora</t>
        </is>
      </c>
      <c r="F10" s="15" t="inlineStr">
        <is>
          <t>Retirada</t>
        </is>
      </c>
      <c r="G10" s="5" t="inlineStr">
        <is>
          <t>Não</t>
        </is>
      </c>
      <c r="H10" s="5" t="inlineStr">
        <is>
          <t>Sim</t>
        </is>
      </c>
    </row>
    <row r="11" ht="18" customHeight="1">
      <c r="A11" s="10" t="inlineStr">
        <is>
          <t>3.1.01</t>
        </is>
      </c>
      <c r="B11" s="16" t="inlineStr">
        <is>
          <t>Impostos</t>
        </is>
      </c>
      <c r="C11" s="16" t="inlineStr">
        <is>
          <t>Obrigações Fiscais</t>
        </is>
      </c>
      <c r="D11" s="16" t="inlineStr">
        <is>
          <t>Impostos e Taxas</t>
        </is>
      </c>
      <c r="E11" s="10" t="inlineStr">
        <is>
          <t>Devedora</t>
        </is>
      </c>
      <c r="F11" s="16" t="inlineStr">
        <is>
          <t>DAS MEI</t>
        </is>
      </c>
      <c r="G11" s="10" t="inlineStr">
        <is>
          <t>Sim</t>
        </is>
      </c>
      <c r="H11" s="10" t="inlineStr">
        <is>
          <t>Sim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4" customWidth="1" min="6" max="6"/>
    <col width="14" customWidth="1" min="7" max="7"/>
    <col width="16" customWidth="1" min="8" max="8"/>
    <col width="22" customWidth="1" min="9" max="9"/>
  </cols>
  <sheetData>
    <row r="1" ht="30" customHeight="1">
      <c r="A1" s="17" t="inlineStr">
        <is>
          <t>RESUMO MENSAL — CONTABILIDADE MEI / SIMPLES NACIONAL</t>
        </is>
      </c>
      <c r="B1" s="18" t="n"/>
      <c r="C1" s="18" t="n"/>
      <c r="D1" s="18" t="n"/>
      <c r="E1" s="18" t="n"/>
      <c r="F1" s="18" t="n"/>
      <c r="G1" s="18" t="n"/>
      <c r="H1" s="18" t="n"/>
      <c r="I1" s="19" t="n"/>
    </row>
    <row r="2">
      <c r="A2" s="12" t="inlineStr">
        <is>
          <t>Mês</t>
        </is>
      </c>
      <c r="B2" s="12" t="inlineStr">
        <is>
          <t>Total de Receitas</t>
        </is>
      </c>
      <c r="C2" s="12" t="inlineStr">
        <is>
          <t>Total de Despesas</t>
        </is>
      </c>
      <c r="D2" s="12" t="inlineStr">
        <is>
          <t>Resultado do Mês</t>
        </is>
      </c>
      <c r="E2" s="12" t="inlineStr">
        <is>
          <t>Média Diária (R$)</t>
        </is>
      </c>
      <c r="F2" s="12" t="inlineStr">
        <is>
          <t>Qtd. Entradas</t>
        </is>
      </c>
      <c r="G2" s="12" t="inlineStr">
        <is>
          <t>Qtd. Saídas</t>
        </is>
      </c>
      <c r="H2" s="12" t="inlineStr">
        <is>
          <t>Maior Despesa</t>
        </is>
      </c>
      <c r="I2" s="12" t="inlineStr">
        <is>
          <t>Conta Mais Usada</t>
        </is>
      </c>
    </row>
    <row r="3" ht="18" customHeight="1">
      <c r="A3" s="10" t="inlineStr">
        <is>
          <t>Janeiro/2026</t>
        </is>
      </c>
      <c r="B3" s="9" t="n">
        <v>4200</v>
      </c>
      <c r="C3" s="9" t="n">
        <v>3100</v>
      </c>
      <c r="D3" s="9">
        <f>IFERROR(B3-C3,0)</f>
        <v/>
      </c>
      <c r="E3" s="9">
        <f>IFERROR(IFERROR(B3/30,0),0)</f>
        <v/>
      </c>
      <c r="F3" s="10" t="n">
        <v>0</v>
      </c>
      <c r="G3" s="10" t="n">
        <v>0</v>
      </c>
      <c r="H3" s="9" t="n">
        <v>0</v>
      </c>
      <c r="I3" s="10" t="inlineStr">
        <is>
          <t>N/D</t>
        </is>
      </c>
    </row>
    <row r="4" ht="18" customHeight="1">
      <c r="A4" s="5" t="inlineStr">
        <is>
          <t>Fevereiro/2026</t>
        </is>
      </c>
      <c r="B4" s="4" t="n">
        <v>3800</v>
      </c>
      <c r="C4" s="4" t="n">
        <v>2900</v>
      </c>
      <c r="D4" s="4">
        <f>IFERROR(B4-C4,0)</f>
        <v/>
      </c>
      <c r="E4" s="4">
        <f>IFERROR(IFERROR(B4/30,0),0)</f>
        <v/>
      </c>
      <c r="F4" s="5" t="n">
        <v>0</v>
      </c>
      <c r="G4" s="5" t="n">
        <v>0</v>
      </c>
      <c r="H4" s="4" t="n">
        <v>0</v>
      </c>
      <c r="I4" s="5" t="inlineStr">
        <is>
          <t>N/D</t>
        </is>
      </c>
    </row>
    <row r="5" ht="18" customHeight="1">
      <c r="A5" s="10" t="inlineStr">
        <is>
          <t>Março/2026</t>
        </is>
      </c>
      <c r="B5" s="9" t="n">
        <v>5100</v>
      </c>
      <c r="C5" s="9" t="n">
        <v>3800</v>
      </c>
      <c r="D5" s="9">
        <f>IFERROR(B5-C5,0)</f>
        <v/>
      </c>
      <c r="E5" s="9">
        <f>IFERROR(IFERROR(B5/30,0),0)</f>
        <v/>
      </c>
      <c r="F5" s="10" t="n">
        <v>0</v>
      </c>
      <c r="G5" s="10" t="n">
        <v>0</v>
      </c>
      <c r="H5" s="9" t="n">
        <v>0</v>
      </c>
      <c r="I5" s="10" t="inlineStr">
        <is>
          <t>N/D</t>
        </is>
      </c>
    </row>
    <row r="6" ht="18" customHeight="1">
      <c r="A6" s="5" t="inlineStr">
        <is>
          <t>Abril/2026</t>
        </is>
      </c>
      <c r="B6" s="4" t="n">
        <v>4700</v>
      </c>
      <c r="C6" s="4" t="n">
        <v>4100</v>
      </c>
      <c r="D6" s="4">
        <f>IFERROR(B6-C6,0)</f>
        <v/>
      </c>
      <c r="E6" s="4">
        <f>IFERROR(IFERROR(B6/30,0),0)</f>
        <v/>
      </c>
      <c r="F6" s="5" t="n">
        <v>0</v>
      </c>
      <c r="G6" s="5" t="n">
        <v>0</v>
      </c>
      <c r="H6" s="4" t="n">
        <v>0</v>
      </c>
      <c r="I6" s="5" t="inlineStr">
        <is>
          <t>N/D</t>
        </is>
      </c>
    </row>
    <row r="7" ht="18" customHeight="1">
      <c r="A7" s="10" t="inlineStr">
        <is>
          <t>Maio/2026</t>
        </is>
      </c>
      <c r="B7" s="9" t="n">
        <v>5500</v>
      </c>
      <c r="C7" s="9" t="n">
        <v>4300</v>
      </c>
      <c r="D7" s="9">
        <f>IFERROR(B7-C7,0)</f>
        <v/>
      </c>
      <c r="E7" s="9">
        <f>IFERROR(IFERROR(B7/30,0),0)</f>
        <v/>
      </c>
      <c r="F7" s="10" t="n">
        <v>0</v>
      </c>
      <c r="G7" s="10" t="n">
        <v>0</v>
      </c>
      <c r="H7" s="9" t="n">
        <v>0</v>
      </c>
      <c r="I7" s="10" t="inlineStr">
        <is>
          <t>N/D</t>
        </is>
      </c>
    </row>
    <row r="8" ht="18" customHeight="1">
      <c r="A8" s="5" t="inlineStr">
        <is>
          <t>Junho/2026</t>
        </is>
      </c>
      <c r="B8" s="4" t="n">
        <v>4900</v>
      </c>
      <c r="C8" s="4" t="n">
        <v>3600</v>
      </c>
      <c r="D8" s="4">
        <f>IFERROR(B8-C8,0)</f>
        <v/>
      </c>
      <c r="E8" s="4">
        <f>IFERROR(IFERROR(B8/30,0),0)</f>
        <v/>
      </c>
      <c r="F8" s="5" t="n">
        <v>0</v>
      </c>
      <c r="G8" s="5" t="n">
        <v>0</v>
      </c>
      <c r="H8" s="4" t="n">
        <v>0</v>
      </c>
      <c r="I8" s="5" t="inlineStr">
        <is>
          <t>N/D</t>
        </is>
      </c>
    </row>
    <row r="9" ht="18" customHeight="1">
      <c r="A9" s="10" t="inlineStr">
        <is>
          <t>Julho/2026</t>
        </is>
      </c>
      <c r="B9" s="9" t="n">
        <v>7200</v>
      </c>
      <c r="C9" s="9" t="n">
        <v>6896.8</v>
      </c>
      <c r="D9" s="9">
        <f>IFERROR(B9-C9,0)</f>
        <v/>
      </c>
      <c r="E9" s="9">
        <f>IFERROR(AVERAGE('Lançamentos Contábeis'!L:L),0)</f>
        <v/>
      </c>
      <c r="F9" s="10">
        <f>COUNTIF('Lançamentos Contábeis'!B:B,"Entrada")</f>
        <v/>
      </c>
      <c r="G9" s="10">
        <f>COUNTIF('Lançamentos Contábeis'!B:B,"Saída")</f>
        <v/>
      </c>
      <c r="H9" s="9">
        <f>IFERROR(MAX('Lançamentos Contábeis'!J:J),0)</f>
        <v/>
      </c>
      <c r="I9" s="10">
        <f>IFERROR(VLOOKUP(MAX(COUNTIF('Lançamentos Contábeis'!E2:E1000,'Lançamentos Contábeis'!E2:E1000)),'Lançamentos Contábeis'!E2:E1000,1,0),"N/D")</f>
        <v/>
      </c>
    </row>
    <row r="10" ht="18" customHeight="1">
      <c r="A10" s="5" t="inlineStr">
        <is>
          <t>Agosto/2026</t>
        </is>
      </c>
      <c r="B10" s="4" t="n">
        <v>0</v>
      </c>
      <c r="C10" s="4" t="n">
        <v>0</v>
      </c>
      <c r="D10" s="4">
        <f>IFERROR(B10-C10,0)</f>
        <v/>
      </c>
      <c r="E10" s="4">
        <f>IFERROR(IFERROR(B10/30,0),0)</f>
        <v/>
      </c>
      <c r="F10" s="5" t="n">
        <v>0</v>
      </c>
      <c r="G10" s="5" t="n">
        <v>0</v>
      </c>
      <c r="H10" s="4" t="n">
        <v>0</v>
      </c>
      <c r="I10" s="5" t="inlineStr">
        <is>
          <t>N/D</t>
        </is>
      </c>
    </row>
    <row r="11" ht="18" customHeight="1">
      <c r="A11" s="10" t="inlineStr">
        <is>
          <t>Setembro/2026</t>
        </is>
      </c>
      <c r="B11" s="9" t="n">
        <v>0</v>
      </c>
      <c r="C11" s="9" t="n">
        <v>0</v>
      </c>
      <c r="D11" s="9">
        <f>IFERROR(B11-C11,0)</f>
        <v/>
      </c>
      <c r="E11" s="9">
        <f>IFERROR(IFERROR(B11/30,0),0)</f>
        <v/>
      </c>
      <c r="F11" s="10" t="n">
        <v>0</v>
      </c>
      <c r="G11" s="10" t="n">
        <v>0</v>
      </c>
      <c r="H11" s="9" t="n">
        <v>0</v>
      </c>
      <c r="I11" s="10" t="inlineStr">
        <is>
          <t>N/D</t>
        </is>
      </c>
    </row>
    <row r="12" ht="18" customHeight="1">
      <c r="A12" s="5" t="inlineStr">
        <is>
          <t>Outubro/2026</t>
        </is>
      </c>
      <c r="B12" s="4" t="n">
        <v>0</v>
      </c>
      <c r="C12" s="4" t="n">
        <v>0</v>
      </c>
      <c r="D12" s="4">
        <f>IFERROR(B12-C12,0)</f>
        <v/>
      </c>
      <c r="E12" s="4">
        <f>IFERROR(IFERROR(B12/30,0),0)</f>
        <v/>
      </c>
      <c r="F12" s="5" t="n">
        <v>0</v>
      </c>
      <c r="G12" s="5" t="n">
        <v>0</v>
      </c>
      <c r="H12" s="4" t="n">
        <v>0</v>
      </c>
      <c r="I12" s="5" t="inlineStr">
        <is>
          <t>N/D</t>
        </is>
      </c>
    </row>
    <row r="13" ht="22" customHeight="1">
      <c r="A13" s="1" t="inlineStr">
        <is>
          <t>TOTAL GERAL</t>
        </is>
      </c>
      <c r="B13" s="20">
        <f>SUM(B3:B12)</f>
        <v/>
      </c>
      <c r="C13" s="20">
        <f>SUM(C3:C12)</f>
        <v/>
      </c>
      <c r="D13" s="20">
        <f>SUM(D3:D12)</f>
        <v/>
      </c>
      <c r="E13" s="21" t="n"/>
      <c r="F13" s="21" t="n"/>
      <c r="G13" s="21" t="n"/>
      <c r="H13" s="21" t="n"/>
      <c r="I13" s="21" t="n"/>
    </row>
    <row r="15">
      <c r="A15" s="12" t="inlineStr">
        <is>
          <t>INDICADORES DO PERÍODO</t>
        </is>
      </c>
      <c r="B15" s="18" t="n"/>
      <c r="C15" s="18" t="n"/>
      <c r="D15" s="18" t="n"/>
      <c r="E15" s="18" t="n"/>
      <c r="F15" s="18" t="n"/>
      <c r="G15" s="18" t="n"/>
      <c r="H15" s="18" t="n"/>
      <c r="I15" s="19" t="n"/>
    </row>
    <row r="16" ht="18" customHeight="1">
      <c r="A16" s="13" t="inlineStr">
        <is>
          <t>Total de Receitas (período):</t>
        </is>
      </c>
      <c r="B16" s="9">
        <f>IFERROR(SUM(B3:B12),0)</f>
        <v/>
      </c>
      <c r="C16" s="22" t="n"/>
      <c r="D16" s="22" t="n"/>
      <c r="E16" s="22" t="n"/>
      <c r="F16" s="22" t="n"/>
      <c r="G16" s="22" t="n"/>
      <c r="H16" s="22" t="n"/>
      <c r="I16" s="22" t="n"/>
    </row>
    <row r="17" ht="18" customHeight="1">
      <c r="A17" s="13" t="inlineStr">
        <is>
          <t>Total de Despesas (período):</t>
        </is>
      </c>
      <c r="B17" s="9">
        <f>IFERROR(SUM(C3:C12),0)</f>
        <v/>
      </c>
      <c r="C17" s="22" t="n"/>
      <c r="D17" s="22" t="n"/>
      <c r="E17" s="22" t="n"/>
      <c r="F17" s="22" t="n"/>
      <c r="G17" s="22" t="n"/>
      <c r="H17" s="22" t="n"/>
      <c r="I17" s="22" t="n"/>
    </row>
    <row r="18" ht="18" customHeight="1">
      <c r="A18" s="13" t="inlineStr">
        <is>
          <t>Resultado Líquido (período):</t>
        </is>
      </c>
      <c r="B18" s="9">
        <f>IFERROR(SUM(D3:D12),0)</f>
        <v/>
      </c>
      <c r="C18" s="22" t="n"/>
      <c r="D18" s="22" t="n"/>
      <c r="E18" s="22" t="n"/>
      <c r="F18" s="22" t="n"/>
      <c r="G18" s="22" t="n"/>
      <c r="H18" s="22" t="n"/>
      <c r="I18" s="22" t="n"/>
    </row>
    <row r="19" ht="18" customHeight="1">
      <c r="A19" s="13" t="inlineStr">
        <is>
          <t>Melhor Mês (Receita):</t>
        </is>
      </c>
      <c r="B19" s="9">
        <f>IFERROR(MAX(B3:B12),0)</f>
        <v/>
      </c>
      <c r="C19" s="22" t="n"/>
      <c r="D19" s="22" t="n"/>
      <c r="E19" s="22" t="n"/>
      <c r="F19" s="22" t="n"/>
      <c r="G19" s="22" t="n"/>
      <c r="H19" s="22" t="n"/>
      <c r="I19" s="22" t="n"/>
    </row>
    <row r="20" ht="18" customHeight="1">
      <c r="A20" s="13" t="inlineStr">
        <is>
          <t>Pior Mês (Despesa):</t>
        </is>
      </c>
      <c r="B20" s="9">
        <f>IFERROR(MAX(C3:C12),0)</f>
        <v/>
      </c>
      <c r="C20" s="22" t="n"/>
      <c r="D20" s="22" t="n"/>
      <c r="E20" s="22" t="n"/>
      <c r="F20" s="22" t="n"/>
      <c r="G20" s="22" t="n"/>
      <c r="H20" s="22" t="n"/>
      <c r="I20" s="22" t="n"/>
    </row>
    <row r="21" ht="18" customHeight="1">
      <c r="A21" s="13" t="inlineStr">
        <is>
          <t>Margem Média (%):</t>
        </is>
      </c>
      <c r="B21" s="23">
        <f>IFERROR(AVERAGE(D3:D12)/AVERAGE(B3:B12)*100,0)</f>
        <v/>
      </c>
      <c r="C21" s="22" t="n"/>
      <c r="D21" s="22" t="n"/>
      <c r="E21" s="22" t="n"/>
      <c r="F21" s="22" t="n"/>
      <c r="G21" s="22" t="n"/>
      <c r="H21" s="22" t="n"/>
      <c r="I21" s="22" t="n"/>
    </row>
  </sheetData>
  <mergeCells count="2">
    <mergeCell ref="A1:I1"/>
    <mergeCell ref="A15:I1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0" customWidth="1" min="2" max="2"/>
  </cols>
  <sheetData>
    <row r="1" ht="30" customHeight="1">
      <c r="A1" s="17" t="inlineStr">
        <is>
          <t>INSTRUÇÕES DE USO — PLANILHA CONTÁBIL MEI / SIMPLES NACIONAL</t>
        </is>
      </c>
      <c r="B1" s="19" t="n"/>
    </row>
    <row r="2" ht="18" customHeight="1">
      <c r="A2" s="24" t="inlineStr">
        <is>
          <t>ABA: LANÇAMENTOS CONTÁBEIS</t>
        </is>
      </c>
      <c r="B2" s="25" t="inlineStr"/>
    </row>
    <row r="3" ht="18" customHeight="1">
      <c r="A3" s="13" t="inlineStr">
        <is>
          <t>Data</t>
        </is>
      </c>
      <c r="B3" s="11" t="inlineStr">
        <is>
          <t>Informe a data do lançamento no formato DD/MM/AAAA.</t>
        </is>
      </c>
    </row>
    <row r="4" ht="18" customHeight="1">
      <c r="A4" s="13" t="inlineStr">
        <is>
          <t>Tipo de Lançamento</t>
        </is>
      </c>
      <c r="B4" s="6" t="inlineStr">
        <is>
          <t>Digite 'Entrada' para receitas ou 'Saída' para despesas.</t>
        </is>
      </c>
    </row>
    <row r="5" ht="18" customHeight="1">
      <c r="A5" s="13" t="inlineStr">
        <is>
          <t>Competência</t>
        </is>
      </c>
      <c r="B5" s="11" t="inlineStr">
        <is>
          <t>Mês e ano de referência do lançamento (ex: 07/2026).</t>
        </is>
      </c>
    </row>
    <row r="6" ht="18" customHeight="1">
      <c r="A6" s="13" t="inlineStr">
        <is>
          <t>Histórico / Descrição</t>
        </is>
      </c>
      <c r="B6" s="6" t="inlineStr">
        <is>
          <t>Descreva brevemente a origem ou destino do valor lançado.</t>
        </is>
      </c>
    </row>
    <row r="7" ht="18" customHeight="1">
      <c r="A7" s="13" t="inlineStr">
        <is>
          <t>Conta Contábil</t>
        </is>
      </c>
      <c r="B7" s="11" t="inlineStr">
        <is>
          <t>Selecione ou digite o nome da conta conforme Plano de Contas.</t>
        </is>
      </c>
    </row>
    <row r="8" ht="18" customHeight="1">
      <c r="A8" s="13" t="inlineStr">
        <is>
          <t>Centro de Custo</t>
        </is>
      </c>
      <c r="B8" s="6" t="inlineStr">
        <is>
          <t>Departamento ou área responsável (ex: Comercial, RH, TI).</t>
        </is>
      </c>
    </row>
    <row r="9" ht="18" customHeight="1">
      <c r="A9" s="13" t="inlineStr">
        <is>
          <t>Cliente / Fornecedor</t>
        </is>
      </c>
      <c r="B9" s="11" t="inlineStr">
        <is>
          <t>Nome da pessoa física ou jurídica envolvida na transação.</t>
        </is>
      </c>
    </row>
    <row r="10" ht="18" customHeight="1">
      <c r="A10" s="13" t="inlineStr">
        <is>
          <t>Cidade</t>
        </is>
      </c>
      <c r="B10" s="6" t="inlineStr">
        <is>
          <t>Cidade onde a transação foi realizada.</t>
        </is>
      </c>
    </row>
    <row r="11" ht="18" customHeight="1">
      <c r="A11" s="13" t="inlineStr">
        <is>
          <t>Documento</t>
        </is>
      </c>
      <c r="B11" s="11" t="inlineStr">
        <is>
          <t>Número da nota fiscal, recibo ou cupom fiscal.</t>
        </is>
      </c>
    </row>
    <row r="12" ht="18" customHeight="1">
      <c r="A12" s="13" t="inlineStr">
        <is>
          <t>Valor Bruto</t>
        </is>
      </c>
      <c r="B12" s="6" t="inlineStr">
        <is>
          <t>Valor total da transação antes de descontos ou impostos.</t>
        </is>
      </c>
    </row>
    <row r="13" ht="18" customHeight="1">
      <c r="A13" s="13" t="inlineStr">
        <is>
          <t>Impostos Retidos</t>
        </is>
      </c>
      <c r="B13" s="11" t="inlineStr">
        <is>
          <t>Valor dos impostos descontados na fonte (ISS, INSS etc.).</t>
        </is>
      </c>
    </row>
    <row r="14" ht="18" customHeight="1">
      <c r="A14" s="13" t="inlineStr">
        <is>
          <t>Valor Líquido</t>
        </is>
      </c>
      <c r="B14" s="6" t="inlineStr">
        <is>
          <t>Calculado automaticamente: Valor Bruto menos Impostos Retidos.</t>
        </is>
      </c>
    </row>
    <row r="15" ht="18" customHeight="1">
      <c r="A15" s="13" t="inlineStr">
        <is>
          <t>Status</t>
        </is>
      </c>
      <c r="B15" s="11" t="inlineStr">
        <is>
          <t>Preenchido automaticamente: 'Recebido/Pago' ou 'Pendente'.</t>
        </is>
      </c>
    </row>
    <row r="16" ht="18" customHeight="1">
      <c r="A16" s="13" t="inlineStr">
        <is>
          <t>Observação</t>
        </is>
      </c>
      <c r="B16" s="6" t="inlineStr">
        <is>
          <t>Campo livre para anotações adicionais sobre o lançamento.</t>
        </is>
      </c>
    </row>
    <row r="17" ht="18" customHeight="1">
      <c r="A17" s="26" t="inlineStr"/>
      <c r="B17" s="27" t="inlineStr"/>
    </row>
    <row r="18" ht="18" customHeight="1">
      <c r="A18" s="24" t="inlineStr">
        <is>
          <t>ABA: PLANO DE CONTAS</t>
        </is>
      </c>
      <c r="B18" s="25" t="inlineStr"/>
    </row>
    <row r="19" ht="18" customHeight="1">
      <c r="A19" s="13" t="inlineStr">
        <is>
          <t>Código</t>
        </is>
      </c>
      <c r="B19" s="11" t="inlineStr">
        <is>
          <t>Código hierárquico da conta (ex: 1.1.01 para Receita de Vendas).</t>
        </is>
      </c>
    </row>
    <row r="20" ht="18" customHeight="1">
      <c r="A20" s="13" t="inlineStr">
        <is>
          <t>Grupo</t>
        </is>
      </c>
      <c r="B20" s="6" t="inlineStr">
        <is>
          <t>Classificação principal: Receita, Despesa, Pessoal ou Impostos.</t>
        </is>
      </c>
    </row>
    <row r="21" ht="18" customHeight="1">
      <c r="A21" s="13" t="inlineStr">
        <is>
          <t>Subgrupo</t>
        </is>
      </c>
      <c r="B21" s="11" t="inlineStr">
        <is>
          <t>Detalhamento do grupo (ex: Receita Operacional, Despesas Fixas).</t>
        </is>
      </c>
    </row>
    <row r="22" ht="18" customHeight="1">
      <c r="A22" s="13" t="inlineStr">
        <is>
          <t>Conta Contábil</t>
        </is>
      </c>
      <c r="B22" s="6" t="inlineStr">
        <is>
          <t>Nome oficial da conta utilizado nos lançamentos.</t>
        </is>
      </c>
    </row>
    <row r="23" ht="18" customHeight="1">
      <c r="A23" s="13" t="inlineStr">
        <is>
          <t>Natureza</t>
        </is>
      </c>
      <c r="B23" s="11" t="inlineStr">
        <is>
          <t>Credora (receitas) ou Devedora (despesas/custos).</t>
        </is>
      </c>
    </row>
    <row r="24" ht="18" customHeight="1">
      <c r="A24" s="13" t="inlineStr">
        <is>
          <t>Classificação Fiscal</t>
        </is>
      </c>
      <c r="B24" s="6" t="inlineStr">
        <is>
          <t>Referência fiscal associada (CFOP, ISS, DAS, INSS etc.).</t>
        </is>
      </c>
    </row>
    <row r="25" ht="18" customHeight="1">
      <c r="A25" s="13" t="inlineStr">
        <is>
          <t>Conta Padrão?</t>
        </is>
      </c>
      <c r="B25" s="11" t="inlineStr">
        <is>
          <t>Indica se a conta é padrão no plano ('Sim' ou 'Não').</t>
        </is>
      </c>
    </row>
    <row r="26" ht="18" customHeight="1">
      <c r="A26" s="13" t="inlineStr">
        <is>
          <t>Ativa?</t>
        </is>
      </c>
      <c r="B26" s="6" t="inlineStr">
        <is>
          <t>Indica se a conta está em uso ('Sim' ou 'Não').</t>
        </is>
      </c>
    </row>
    <row r="27" ht="18" customHeight="1">
      <c r="A27" s="26" t="inlineStr"/>
      <c r="B27" s="27" t="inlineStr"/>
    </row>
    <row r="28" ht="18" customHeight="1">
      <c r="A28" s="24" t="inlineStr">
        <is>
          <t>ABA: RESUMO MENSAL</t>
        </is>
      </c>
      <c r="B28" s="25" t="inlineStr"/>
    </row>
    <row r="29" ht="18" customHeight="1">
      <c r="A29" s="13" t="inlineStr">
        <is>
          <t>Mês</t>
        </is>
      </c>
      <c r="B29" s="11" t="inlineStr">
        <is>
          <t>Nome e ano do mês de referência do resumo.</t>
        </is>
      </c>
    </row>
    <row r="30" ht="18" customHeight="1">
      <c r="A30" s="13" t="inlineStr">
        <is>
          <t>Total de Receitas</t>
        </is>
      </c>
      <c r="B30" s="6" t="inlineStr">
        <is>
          <t>Soma de todas as entradas do mês nos lançamentos.</t>
        </is>
      </c>
    </row>
    <row r="31" ht="18" customHeight="1">
      <c r="A31" s="13" t="inlineStr">
        <is>
          <t>Total de Despesas</t>
        </is>
      </c>
      <c r="B31" s="11" t="inlineStr">
        <is>
          <t>Soma de todas as saídas do mês nos lançamentos.</t>
        </is>
      </c>
    </row>
    <row r="32" ht="18" customHeight="1">
      <c r="A32" s="13" t="inlineStr">
        <is>
          <t>Resultado do Mês</t>
        </is>
      </c>
      <c r="B32" s="6" t="inlineStr">
        <is>
          <t>Diferença entre Receitas e Despesas (pode ser negativo).</t>
        </is>
      </c>
    </row>
    <row r="33" ht="18" customHeight="1">
      <c r="A33" s="13" t="inlineStr">
        <is>
          <t>Média Diária (R$)</t>
        </is>
      </c>
      <c r="B33" s="11" t="inlineStr">
        <is>
          <t>Valor médio dos lançamentos do mês (calculado automaticamente).</t>
        </is>
      </c>
    </row>
    <row r="34" ht="18" customHeight="1">
      <c r="A34" s="13" t="inlineStr">
        <is>
          <t>Qtd. Entradas</t>
        </is>
      </c>
      <c r="B34" s="6" t="inlineStr">
        <is>
          <t>Quantidade de lançamentos do tipo 'Entrada' no mês.</t>
        </is>
      </c>
    </row>
    <row r="35" ht="18" customHeight="1">
      <c r="A35" s="13" t="inlineStr">
        <is>
          <t>Qtd. Saídas</t>
        </is>
      </c>
      <c r="B35" s="11" t="inlineStr">
        <is>
          <t>Quantidade de lançamentos do tipo 'Saída' no mês.</t>
        </is>
      </c>
    </row>
    <row r="36" ht="18" customHeight="1">
      <c r="A36" s="13" t="inlineStr">
        <is>
          <t>Maior Despesa</t>
        </is>
      </c>
      <c r="B36" s="6" t="inlineStr">
        <is>
          <t>Maior valor bruto lançado como saída no mês.</t>
        </is>
      </c>
    </row>
    <row r="37" ht="18" customHeight="1">
      <c r="A37" s="13" t="inlineStr">
        <is>
          <t>Conta Mais Usada</t>
        </is>
      </c>
      <c r="B37" s="11" t="inlineStr">
        <is>
          <t>Conta contábil com maior frequência de lançamentos.</t>
        </is>
      </c>
    </row>
    <row r="38" ht="18" customHeight="1">
      <c r="A38" s="26" t="inlineStr"/>
      <c r="B38" s="27" t="inlineStr"/>
    </row>
    <row r="39" ht="18" customHeight="1">
      <c r="A39" s="24" t="inlineStr">
        <is>
          <t>DICAS GERAIS</t>
        </is>
      </c>
      <c r="B39" s="25" t="inlineStr"/>
    </row>
    <row r="40" ht="18" customHeight="1">
      <c r="A40" s="13" t="inlineStr">
        <is>
          <t>Células amarelas</t>
        </is>
      </c>
      <c r="B40" s="6" t="inlineStr">
        <is>
          <t>Células com fundo amarelo claro são editáveis pelo usuário.</t>
        </is>
      </c>
    </row>
    <row r="41" ht="18" customHeight="1">
      <c r="A41" s="13" t="inlineStr">
        <is>
          <t>Fórmulas automáticas</t>
        </is>
      </c>
      <c r="B41" s="11" t="inlineStr">
        <is>
          <t>Não apague fórmulas nas colunas L, M (Lançamentos) e D–I (Resumo).</t>
        </is>
      </c>
    </row>
    <row r="42" ht="18" customHeight="1">
      <c r="A42" s="13" t="inlineStr">
        <is>
          <t>Atualização</t>
        </is>
      </c>
      <c r="B42" s="6" t="inlineStr">
        <is>
          <t>Atualize os lançamentos mensalmente para manter o resumo correto.</t>
        </is>
      </c>
    </row>
    <row r="43" ht="18" customHeight="1">
      <c r="A43" s="13" t="inlineStr">
        <is>
          <t>Backup</t>
        </is>
      </c>
      <c r="B43" s="11" t="inlineStr">
        <is>
          <t>Salve cópias com data para histórico e auditoria.</t>
        </is>
      </c>
    </row>
    <row r="44" ht="18" customHeight="1">
      <c r="A44" s="13" t="inlineStr">
        <is>
          <t>Formato de moeda</t>
        </is>
      </c>
      <c r="B44" s="6" t="inlineStr">
        <is>
          <t>Valores devem ser inseridos apenas como números (ex: 1500.00).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2026-07-21T08:57:15Z</dcterms:created>
  <dcterms:modified xmlns:dcterms="http://purl.org/dc/terms/" xmlns:xsi="http://www.w3.org/2001/XMLSchema-instance" xsi:type="dcterms:W3CDTF">2026-07-21T08:57:15Z</dcterms:modified>
</cp:coreProperties>
</file>