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e de Vencimentos" sheetId="1" state="visible" r:id="rId1"/>
    <sheet xmlns:r="http://schemas.openxmlformats.org/officeDocument/2006/relationships" name="Listas de Apoio" sheetId="2" state="visible" r:id="rId2"/>
    <sheet xmlns:r="http://schemas.openxmlformats.org/officeDocument/2006/relationships" name="Painel" sheetId="3" state="visible" r:id="rId3"/>
    <sheet xmlns:r="http://schemas.openxmlformats.org/officeDocument/2006/relationships" name="Instruçõ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/MM/YYYY"/>
    <numFmt numFmtId="166" formatCode="R$ #.##0,00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i val="1"/>
      <color rgb="0014B8A6"/>
      <sz val="11"/>
    </font>
    <font>
      <name val="Calibri"/>
      <b val="1"/>
      <color rgb="00FFFFFF"/>
      <sz val="11"/>
    </font>
    <font>
      <name val="Calibri"/>
      <sz val="11"/>
    </font>
    <font>
      <name val="Calibri"/>
      <b val="1"/>
      <sz val="11"/>
    </font>
  </fonts>
  <fills count="6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center" vertical="center" wrapText="1"/>
    </xf>
    <xf numFmtId="166" fontId="4" fillId="4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3" fillId="5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0" fontId="5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left" vertical="center" wrapText="1"/>
    </xf>
    <xf numFmtId="1" fontId="4" fillId="3" borderId="1" applyAlignment="1" pivotButton="0" quotePrefix="0" xfId="0">
      <alignment horizontal="right" vertical="center"/>
    </xf>
    <xf numFmtId="0" fontId="5" fillId="0" borderId="1" applyAlignment="1" pivotButton="0" quotePrefix="0" xfId="0">
      <alignment horizontal="left" vertical="center" wrapText="1"/>
    </xf>
    <xf numFmtId="166" fontId="4" fillId="0" borderId="1" applyAlignment="1" pivotButton="0" quotePrefix="0" xfId="0">
      <alignment horizontal="right" vertical="center"/>
    </xf>
    <xf numFmtId="166" fontId="4" fillId="3" borderId="1" applyAlignment="1" pivotButton="0" quotePrefix="0" xfId="0">
      <alignment horizontal="right" vertical="center"/>
    </xf>
    <xf numFmtId="1" fontId="4" fillId="0" borderId="1" applyAlignment="1" pivotButton="0" quotePrefix="0" xfId="0">
      <alignment horizontal="right" vertical="center"/>
    </xf>
    <xf numFmtId="0" fontId="3" fillId="0" borderId="0" pivotButton="0" quotePrefix="0" xfId="0"/>
  </cellXfs>
  <cellStyles count="1">
    <cellStyle name="Normal" xfId="0" builtinId="0" hidden="0"/>
  </cellStyles>
  <dxfs count="3">
    <dxf>
      <font>
        <name val="Calibri"/>
        <b val="1"/>
        <color rgb="00FFFFFF"/>
        <sz val="11"/>
      </font>
      <fill>
        <patternFill patternType="solid">
          <fgColor rgb="00DC2626"/>
        </patternFill>
      </fill>
    </dxf>
    <dxf>
      <fill>
        <patternFill patternType="solid">
          <fgColor rgb="00FEF3C7"/>
        </patternFill>
      </fill>
    </dxf>
    <dxf>
      <font>
        <name val="Calibri"/>
        <b val="1"/>
        <color rgb="00FFFFFF"/>
        <sz val="11"/>
      </font>
      <fill>
        <patternFill patternType="solid">
          <fgColor rgb="0022C55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Valor por Categoria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'Painel'!B12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'Painel'!$A$13:$A$20</f>
            </numRef>
          </cat>
          <val>
            <numRef>
              <f>'Painel'!$B$13:$B$20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16" customWidth="1" min="3" max="3"/>
    <col width="38" customWidth="1" min="4" max="4"/>
    <col width="42" customWidth="1" min="5" max="5"/>
    <col width="16" customWidth="1" min="6" max="6"/>
    <col width="17" customWidth="1" min="7" max="7"/>
    <col width="17" customWidth="1" min="8" max="8"/>
    <col width="14" customWidth="1" min="9" max="9"/>
    <col width="22" customWidth="1" min="10" max="10"/>
    <col width="12" customWidth="1" min="11" max="11"/>
    <col width="14" customWidth="1" min="12" max="12"/>
    <col width="20" customWidth="1" min="13" max="13"/>
    <col width="36" customWidth="1" min="14" max="14"/>
  </cols>
  <sheetData>
    <row r="1">
      <c r="A1" s="1" t="inlineStr">
        <is>
          <t>Controle de Datas de Vencimento</t>
        </is>
      </c>
    </row>
    <row r="2">
      <c r="A2" s="2" t="inlineStr">
        <is>
          <t>Acompanhe obrigações, pagamentos e recebimentos sem perder prazos.</t>
        </is>
      </c>
    </row>
    <row r="4">
      <c r="A4" s="3" t="inlineStr">
        <is>
          <t>ID</t>
        </is>
      </c>
      <c r="B4" s="3" t="inlineStr">
        <is>
          <t>Tipo</t>
        </is>
      </c>
      <c r="C4" s="3" t="inlineStr">
        <is>
          <t>Categoria</t>
        </is>
      </c>
      <c r="D4" s="3" t="inlineStr">
        <is>
          <t>Descrição</t>
        </is>
      </c>
      <c r="E4" s="3" t="inlineStr">
        <is>
          <t>CNPJ/Fornecedor/Cliente</t>
        </is>
      </c>
      <c r="F4" s="3" t="inlineStr">
        <is>
          <t>Responsável</t>
        </is>
      </c>
      <c r="G4" s="3" t="inlineStr">
        <is>
          <t>Data de Competência</t>
        </is>
      </c>
      <c r="H4" s="3" t="inlineStr">
        <is>
          <t>Data de Vencimento</t>
        </is>
      </c>
      <c r="I4" s="3" t="inlineStr">
        <is>
          <t>Valor (R$)</t>
        </is>
      </c>
      <c r="J4" s="3" t="inlineStr">
        <is>
          <t>Data de Pagamento/Recebimento</t>
        </is>
      </c>
      <c r="K4" s="3" t="inlineStr">
        <is>
          <t>Status</t>
        </is>
      </c>
      <c r="L4" s="3" t="inlineStr">
        <is>
          <t>Dias para Vencer</t>
        </is>
      </c>
      <c r="M4" s="3" t="inlineStr">
        <is>
          <t>Situação</t>
        </is>
      </c>
      <c r="N4" s="3" t="inlineStr">
        <is>
          <t>Observações</t>
        </is>
      </c>
    </row>
    <row r="5">
      <c r="A5" s="4" t="n">
        <v>1</v>
      </c>
      <c r="B5" s="5" t="inlineStr">
        <is>
          <t>Obrigação Fiscal</t>
        </is>
      </c>
      <c r="C5" s="5" t="inlineStr">
        <is>
          <t>DAS MEI</t>
        </is>
      </c>
      <c r="D5" s="5" t="inlineStr">
        <is>
          <t>DAS MEI — competência 07/2026</t>
        </is>
      </c>
      <c r="E5" s="5" t="inlineStr">
        <is>
          <t>12.345.678/0001-90 (CNPJ de exemplo)</t>
        </is>
      </c>
      <c r="F5" s="5" t="inlineStr">
        <is>
          <t>Ana Souza</t>
        </is>
      </c>
      <c r="G5" s="6" t="n">
        <v>46234</v>
      </c>
      <c r="H5" s="6" t="n">
        <v>46254</v>
      </c>
      <c r="I5" s="7" t="n">
        <v>76.59999999999999</v>
      </c>
      <c r="J5" s="6" t="n"/>
      <c r="K5" s="5" t="inlineStr">
        <is>
          <t>Em aberto</t>
        </is>
      </c>
      <c r="L5" s="4">
        <f>IFERROR(H5-TODAY(),"")</f>
        <v/>
      </c>
      <c r="M5" s="4">
        <f>IFERROR(IF(K5="Pago","Concluído",IF(H5&lt;TODAY(),"Vencido",IF(H5-TODAY()&lt;=7,"Vence em até 7 dias","Em aberto"))),"")</f>
        <v/>
      </c>
    </row>
    <row r="6">
      <c r="A6" s="8" t="n">
        <v>2</v>
      </c>
      <c r="B6" s="5" t="inlineStr">
        <is>
          <t>Obrigação Fiscal</t>
        </is>
      </c>
      <c r="C6" s="5" t="inlineStr">
        <is>
          <t>Simples Nacional</t>
        </is>
      </c>
      <c r="D6" s="5" t="inlineStr">
        <is>
          <t>Guia Simples Nacional — competência 07/2026</t>
        </is>
      </c>
      <c r="E6" s="5" t="inlineStr">
        <is>
          <t>98.765.432/0001-10 (CNPJ de exemplo)</t>
        </is>
      </c>
      <c r="F6" s="5" t="inlineStr">
        <is>
          <t>Marina Oliveira</t>
        </is>
      </c>
      <c r="G6" s="6" t="n">
        <v>46234</v>
      </c>
      <c r="H6" s="6" t="n">
        <v>46254</v>
      </c>
      <c r="I6" s="7" t="n">
        <v>1842.35</v>
      </c>
      <c r="J6" s="6" t="n"/>
      <c r="K6" s="5" t="inlineStr">
        <is>
          <t>Em aberto</t>
        </is>
      </c>
      <c r="L6" s="8">
        <f>IFERROR(H6-TODAY(),"")</f>
        <v/>
      </c>
      <c r="M6" s="8">
        <f>IFERROR(IF(K6="Pago","Concluído",IF(H6&lt;TODAY(),"Vencido",IF(H6-TODAY()&lt;=7,"Vence em até 7 dias","Em aberto"))),"")</f>
        <v/>
      </c>
    </row>
    <row r="7">
      <c r="A7" s="4" t="n">
        <v>3</v>
      </c>
      <c r="B7" s="5" t="inlineStr">
        <is>
          <t>A Pagar</t>
        </is>
      </c>
      <c r="C7" s="5" t="inlineStr">
        <is>
          <t>Aluguel</t>
        </is>
      </c>
      <c r="D7" s="5" t="inlineStr">
        <is>
          <t>Aluguel do escritório — Recife/PE</t>
        </is>
      </c>
      <c r="E7" s="5" t="inlineStr">
        <is>
          <t>Imobiliária Boa Vista LTDA</t>
        </is>
      </c>
      <c r="F7" s="5" t="inlineStr">
        <is>
          <t>Carlos Lima</t>
        </is>
      </c>
      <c r="G7" s="6" t="n">
        <v>46235</v>
      </c>
      <c r="H7" s="6" t="n">
        <v>46244</v>
      </c>
      <c r="I7" s="7" t="n">
        <v>1500</v>
      </c>
      <c r="J7" s="6" t="n"/>
      <c r="K7" s="5" t="inlineStr">
        <is>
          <t>Em aberto</t>
        </is>
      </c>
      <c r="L7" s="4">
        <f>IFERROR(H7-TODAY(),"")</f>
        <v/>
      </c>
      <c r="M7" s="4">
        <f>IFERROR(IF(K7="Pago","Concluído",IF(H7&lt;TODAY(),"Vencido",IF(H7-TODAY()&lt;=7,"Vence em até 7 dias","Em aberto"))),"")</f>
        <v/>
      </c>
    </row>
    <row r="8">
      <c r="A8" s="8" t="n">
        <v>4</v>
      </c>
      <c r="B8" s="5" t="inlineStr">
        <is>
          <t>A Pagar</t>
        </is>
      </c>
      <c r="C8" s="5" t="inlineStr">
        <is>
          <t>Serviços</t>
        </is>
      </c>
      <c r="D8" s="5" t="inlineStr">
        <is>
          <t>Internet empresarial — fibra 500MB</t>
        </is>
      </c>
      <c r="E8" s="5" t="inlineStr">
        <is>
          <t>Telecom do Nordeste S/A — 11.222.333/0001-44 (exemplo)</t>
        </is>
      </c>
      <c r="F8" s="5" t="inlineStr">
        <is>
          <t>Ana Souza</t>
        </is>
      </c>
      <c r="G8" s="6" t="n">
        <v>46235</v>
      </c>
      <c r="H8" s="6" t="n">
        <v>46249</v>
      </c>
      <c r="I8" s="7" t="n">
        <v>189.9</v>
      </c>
      <c r="J8" s="6" t="n"/>
      <c r="K8" s="5" t="inlineStr">
        <is>
          <t>Em aberto</t>
        </is>
      </c>
      <c r="L8" s="8">
        <f>IFERROR(H8-TODAY(),"")</f>
        <v/>
      </c>
      <c r="M8" s="8">
        <f>IFERROR(IF(K8="Pago","Concluído",IF(H8&lt;TODAY(),"Vencido",IF(H8-TODAY()&lt;=7,"Vence em até 7 dias","Em aberto"))),"")</f>
        <v/>
      </c>
    </row>
    <row r="9">
      <c r="A9" s="4" t="n">
        <v>5</v>
      </c>
      <c r="B9" s="5" t="inlineStr">
        <is>
          <t>A Pagar</t>
        </is>
      </c>
      <c r="C9" s="5" t="inlineStr">
        <is>
          <t>Serviços</t>
        </is>
      </c>
      <c r="D9" s="5" t="inlineStr">
        <is>
          <t>Energia elétrica — sede</t>
        </is>
      </c>
      <c r="E9" s="5" t="inlineStr">
        <is>
          <t>Celpe — Companhia Energética de PE</t>
        </is>
      </c>
      <c r="F9" s="5" t="inlineStr">
        <is>
          <t>Carlos Lima</t>
        </is>
      </c>
      <c r="G9" s="6" t="n">
        <v>46235</v>
      </c>
      <c r="H9" s="6" t="n">
        <v>46246</v>
      </c>
      <c r="I9" s="7" t="n">
        <v>428.75</v>
      </c>
      <c r="J9" s="6" t="n">
        <v>46239</v>
      </c>
      <c r="K9" s="5" t="inlineStr">
        <is>
          <t>Pago</t>
        </is>
      </c>
      <c r="L9" s="4">
        <f>IFERROR(H9-TODAY(),"")</f>
        <v/>
      </c>
      <c r="M9" s="4">
        <f>IFERROR(IF(K9="Pago","Concluído",IF(H9&lt;TODAY(),"Vencido",IF(H9-TODAY()&lt;=7,"Vence em até 7 dias","Em aberto"))),"")</f>
        <v/>
      </c>
    </row>
    <row r="10">
      <c r="A10" s="8" t="n">
        <v>6</v>
      </c>
      <c r="B10" s="5" t="inlineStr">
        <is>
          <t>A Pagar</t>
        </is>
      </c>
      <c r="C10" s="5" t="inlineStr">
        <is>
          <t>Fornecedor</t>
        </is>
      </c>
      <c r="D10" s="5" t="inlineStr">
        <is>
          <t>Fornecedor de embalagens — pedido 4582</t>
        </is>
      </c>
      <c r="E10" s="5" t="inlineStr">
        <is>
          <t>Embalagens Sul LTDA — Curitiba/PR</t>
        </is>
      </c>
      <c r="F10" s="5" t="inlineStr">
        <is>
          <t>Marina Oliveira</t>
        </is>
      </c>
      <c r="G10" s="6" t="n">
        <v>46235</v>
      </c>
      <c r="H10" s="6" t="n">
        <v>46252</v>
      </c>
      <c r="I10" s="7" t="n">
        <v>967.4</v>
      </c>
      <c r="J10" s="6" t="n"/>
      <c r="K10" s="5" t="inlineStr">
        <is>
          <t>Em aberto</t>
        </is>
      </c>
      <c r="L10" s="8">
        <f>IFERROR(H10-TODAY(),"")</f>
        <v/>
      </c>
      <c r="M10" s="8">
        <f>IFERROR(IF(K10="Pago","Concluído",IF(H10&lt;TODAY(),"Vencido",IF(H10-TODAY()&lt;=7,"Vence em até 7 dias","Em aberto"))),"")</f>
        <v/>
      </c>
    </row>
    <row r="11">
      <c r="A11" s="4" t="n">
        <v>7</v>
      </c>
      <c r="B11" s="5" t="inlineStr">
        <is>
          <t>A Receber</t>
        </is>
      </c>
      <c r="C11" s="5" t="inlineStr">
        <is>
          <t>Clientes</t>
        </is>
      </c>
      <c r="D11" s="5" t="inlineStr">
        <is>
          <t>Nota fiscal de serviço — consultoria</t>
        </is>
      </c>
      <c r="E11" s="5" t="inlineStr">
        <is>
          <t>Cliente João Pereira — Campinas/SP</t>
        </is>
      </c>
      <c r="F11" s="5" t="inlineStr">
        <is>
          <t>Ana Souza</t>
        </is>
      </c>
      <c r="G11" s="6" t="n">
        <v>46235</v>
      </c>
      <c r="H11" s="6" t="n">
        <v>46259</v>
      </c>
      <c r="I11" s="7" t="n">
        <v>2350</v>
      </c>
      <c r="J11" s="6" t="n"/>
      <c r="K11" s="5" t="inlineStr">
        <is>
          <t>Em aberto</t>
        </is>
      </c>
      <c r="L11" s="4">
        <f>IFERROR(H11-TODAY(),"")</f>
        <v/>
      </c>
      <c r="M11" s="4">
        <f>IFERROR(IF(K11="Pago","Concluído",IF(H11&lt;TODAY(),"Vencido",IF(H11-TODAY()&lt;=7,"Vence em até 7 dias","Em aberto"))),"")</f>
        <v/>
      </c>
    </row>
    <row r="12">
      <c r="A12" s="8" t="n">
        <v>8</v>
      </c>
      <c r="B12" s="5" t="inlineStr">
        <is>
          <t>A Pagar</t>
        </is>
      </c>
      <c r="C12" s="5" t="inlineStr">
        <is>
          <t>Outros</t>
        </is>
      </c>
      <c r="D12" s="5" t="inlineStr">
        <is>
          <t>Parcela 8/12 — equipamento de informática</t>
        </is>
      </c>
      <c r="E12" s="5" t="inlineStr">
        <is>
          <t>TechLeasing — Belo Horizonte/MG</t>
        </is>
      </c>
      <c r="F12" s="5" t="inlineStr">
        <is>
          <t>Carlos Lima</t>
        </is>
      </c>
      <c r="G12" s="6" t="n">
        <v>46235</v>
      </c>
      <c r="H12" s="6" t="n">
        <v>46264</v>
      </c>
      <c r="I12" s="7" t="n">
        <v>684.2</v>
      </c>
      <c r="J12" s="6" t="n"/>
      <c r="K12" s="5" t="inlineStr">
        <is>
          <t>Em aberto</t>
        </is>
      </c>
      <c r="L12" s="8">
        <f>IFERROR(H12-TODAY(),"")</f>
        <v/>
      </c>
      <c r="M12" s="8">
        <f>IFERROR(IF(K12="Pago","Concluído",IF(H12&lt;TODAY(),"Vencido",IF(H12-TODAY()&lt;=7,"Vence em até 7 dias","Em aberto"))),"")</f>
        <v/>
      </c>
    </row>
    <row r="13">
      <c r="A13" s="4" t="n">
        <v>9</v>
      </c>
      <c r="B13" s="5" t="inlineStr">
        <is>
          <t>A Pagar</t>
        </is>
      </c>
      <c r="C13" s="5" t="inlineStr">
        <is>
          <t>Serviços</t>
        </is>
      </c>
      <c r="D13" s="5" t="inlineStr">
        <is>
          <t>Honorários contábeis — julho/2026</t>
        </is>
      </c>
      <c r="E13" s="5" t="inlineStr">
        <is>
          <t>Escritório Contábil Oliveira &amp; Souza — Recife/PE</t>
        </is>
      </c>
      <c r="F13" s="5" t="inlineStr">
        <is>
          <t>Marina Oliveira</t>
        </is>
      </c>
      <c r="G13" s="6" t="n">
        <v>46234</v>
      </c>
      <c r="H13" s="6" t="n">
        <v>46239</v>
      </c>
      <c r="I13" s="7" t="n">
        <v>450</v>
      </c>
      <c r="J13" s="6" t="n">
        <v>46238</v>
      </c>
      <c r="K13" s="5" t="inlineStr">
        <is>
          <t>Pago</t>
        </is>
      </c>
      <c r="L13" s="4">
        <f>IFERROR(H13-TODAY(),"")</f>
        <v/>
      </c>
      <c r="M13" s="4">
        <f>IFERROR(IF(K13="Pago","Concluído",IF(H13&lt;TODAY(),"Vencido",IF(H13-TODAY()&lt;=7,"Vence em até 7 dias","Em aberto"))),"")</f>
        <v/>
      </c>
    </row>
    <row r="14">
      <c r="A14" s="8" t="n">
        <v>10</v>
      </c>
      <c r="B14" s="5" t="inlineStr">
        <is>
          <t>A Pagar</t>
        </is>
      </c>
      <c r="C14" s="5" t="inlineStr">
        <is>
          <t>Impostos</t>
        </is>
      </c>
      <c r="D14" s="5" t="inlineStr">
        <is>
          <t>Seguro empresarial — apólice 7781</t>
        </is>
      </c>
      <c r="E14" s="5" t="inlineStr">
        <is>
          <t>Seguradora Horizonte S/A — São Paulo/SP</t>
        </is>
      </c>
      <c r="F14" s="5" t="inlineStr">
        <is>
          <t>Ana Souza</t>
        </is>
      </c>
      <c r="G14" s="6" t="n">
        <v>46235</v>
      </c>
      <c r="H14" s="6" t="n">
        <v>46265</v>
      </c>
      <c r="I14" s="7" t="n">
        <v>312.8</v>
      </c>
      <c r="J14" s="6" t="n"/>
      <c r="K14" s="5" t="inlineStr">
        <is>
          <t>Em aberto</t>
        </is>
      </c>
      <c r="L14" s="8">
        <f>IFERROR(H14-TODAY(),"")</f>
        <v/>
      </c>
      <c r="M14" s="8">
        <f>IFERROR(IF(K14="Pago","Concluído",IF(H14&lt;TODAY(),"Vencido",IF(H14-TODAY()&lt;=7,"Vence em até 7 dias","Em aberto"))),"")</f>
        <v/>
      </c>
    </row>
  </sheetData>
  <mergeCells count="2">
    <mergeCell ref="A1:N1"/>
    <mergeCell ref="A2:N2"/>
  </mergeCells>
  <conditionalFormatting sqref="M5:M14">
    <cfRule type="expression" priority="1" dxfId="0" stopIfTrue="1">
      <formula>$M5="Vencido"</formula>
    </cfRule>
    <cfRule type="expression" priority="2" dxfId="1" stopIfTrue="1">
      <formula>$M5="Vence em até 7 dias"</formula>
    </cfRule>
    <cfRule type="expression" priority="3" dxfId="2" stopIfTrue="1">
      <formula>$M5="Concluído"</formula>
    </cfRule>
  </conditionalFormatting>
  <dataValidations count="4">
    <dataValidation sqref="B5:B14" showErrorMessage="1" showInputMessage="1" allowBlank="1" type="list">
      <formula1>"A Pagar,A Receber,Obrigação Fiscal"</formula1>
    </dataValidation>
    <dataValidation sqref="C5:C14" showErrorMessage="1" showInputMessage="1" allowBlank="1" type="list">
      <formula1>"DAS MEI,Simples Nacional,Fornecedor,Serviços,Aluguel,Impostos,Clientes,Outros"</formula1>
    </dataValidation>
    <dataValidation sqref="K5:K14" showErrorMessage="1" showInputMessage="1" allowBlank="1" type="list">
      <formula1>"Em aberto,Pago,Recebido,Cancelado"</formula1>
    </dataValidation>
    <dataValidation sqref="F5:F14" showErrorMessage="1" showInputMessage="1" allowBlank="1" type="list">
      <formula1>"Ana Souza,Carlos Lima,Marina Oliveira"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cols>
    <col width="22" customWidth="1" min="1" max="1"/>
    <col width="20" customWidth="1" min="2" max="2"/>
    <col width="4" customWidth="1" min="3" max="3"/>
    <col width="18" customWidth="1" min="4" max="4"/>
    <col width="20" customWidth="1" min="5" max="5"/>
    <col width="4" customWidth="1" min="6" max="6"/>
    <col width="14" customWidth="1" min="7" max="7"/>
    <col width="4" customWidth="1" min="8" max="8"/>
    <col width="18" customWidth="1" min="9" max="9"/>
  </cols>
  <sheetData>
    <row r="1">
      <c r="A1" s="9" t="inlineStr">
        <is>
          <t>Listas de Apoio</t>
        </is>
      </c>
    </row>
    <row r="3">
      <c r="A3" s="10" t="inlineStr">
        <is>
          <t>Categoria</t>
        </is>
      </c>
      <c r="B3" s="10" t="inlineStr">
        <is>
          <t>Prazo Padrão (dias)</t>
        </is>
      </c>
      <c r="D3" s="10" t="inlineStr">
        <is>
          <t>Tipo</t>
        </is>
      </c>
      <c r="E3" s="10" t="inlineStr">
        <is>
          <t>Prazo Padrão (dias)</t>
        </is>
      </c>
      <c r="G3" s="10" t="inlineStr">
        <is>
          <t>Status</t>
        </is>
      </c>
      <c r="I3" s="10" t="inlineStr">
        <is>
          <t>Responsável</t>
        </is>
      </c>
    </row>
    <row r="4">
      <c r="A4" s="11" t="inlineStr">
        <is>
          <t>DAS MEI</t>
        </is>
      </c>
      <c r="B4" s="4" t="n">
        <v>20</v>
      </c>
      <c r="D4" s="11" t="inlineStr">
        <is>
          <t>A Pagar</t>
        </is>
      </c>
      <c r="E4" s="4" t="n">
        <v>15</v>
      </c>
      <c r="G4" s="11" t="inlineStr">
        <is>
          <t>Em aberto</t>
        </is>
      </c>
      <c r="I4" s="11" t="inlineStr">
        <is>
          <t>Ana Souza</t>
        </is>
      </c>
    </row>
    <row r="5">
      <c r="A5" s="12" t="inlineStr">
        <is>
          <t>Simples Nacional</t>
        </is>
      </c>
      <c r="B5" s="8" t="n">
        <v>20</v>
      </c>
      <c r="D5" s="12" t="inlineStr">
        <is>
          <t>A Receber</t>
        </is>
      </c>
      <c r="E5" s="8" t="n">
        <v>30</v>
      </c>
      <c r="G5" s="12" t="inlineStr">
        <is>
          <t>Pago</t>
        </is>
      </c>
      <c r="I5" s="12" t="inlineStr">
        <is>
          <t>Carlos Lima</t>
        </is>
      </c>
    </row>
    <row r="6">
      <c r="A6" s="11" t="inlineStr">
        <is>
          <t>Fornecedor</t>
        </is>
      </c>
      <c r="B6" s="4" t="n">
        <v>30</v>
      </c>
      <c r="D6" s="11" t="inlineStr">
        <is>
          <t>Obrigação Fiscal</t>
        </is>
      </c>
      <c r="E6" s="4" t="n">
        <v>20</v>
      </c>
      <c r="G6" s="11" t="inlineStr">
        <is>
          <t>Recebido</t>
        </is>
      </c>
      <c r="I6" s="11" t="inlineStr">
        <is>
          <t>Marina Oliveira</t>
        </is>
      </c>
    </row>
    <row r="7">
      <c r="A7" s="12" t="inlineStr">
        <is>
          <t>Serviços</t>
        </is>
      </c>
      <c r="B7" s="8" t="n">
        <v>10</v>
      </c>
      <c r="G7" s="12" t="inlineStr">
        <is>
          <t>Cancelado</t>
        </is>
      </c>
    </row>
    <row r="8">
      <c r="A8" s="11" t="inlineStr">
        <is>
          <t>Aluguel</t>
        </is>
      </c>
      <c r="B8" s="4" t="n">
        <v>10</v>
      </c>
    </row>
    <row r="9">
      <c r="A9" s="12" t="inlineStr">
        <is>
          <t>Impostos</t>
        </is>
      </c>
      <c r="B9" s="8" t="n">
        <v>20</v>
      </c>
    </row>
    <row r="10">
      <c r="A10" s="11" t="inlineStr">
        <is>
          <t>Clientes</t>
        </is>
      </c>
      <c r="B10" s="4" t="n">
        <v>30</v>
      </c>
    </row>
    <row r="11">
      <c r="A11" s="12" t="inlineStr">
        <is>
          <t>Outros</t>
        </is>
      </c>
      <c r="B11" s="8" t="n">
        <v>15</v>
      </c>
    </row>
    <row r="14">
      <c r="A14" s="13" t="inlineStr">
        <is>
          <t>Exemplo de consulta com VLOOKUP (categoria da linha 5 do Controle):</t>
        </is>
      </c>
    </row>
    <row r="15">
      <c r="A15" s="14">
        <f>IFERROR(VLOOKUP('Controle de Vencimentos'!C5,'Listas de Apoio'!$A$4:$B$11,2,FALSE),"")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</cols>
  <sheetData>
    <row r="1">
      <c r="A1" s="9" t="inlineStr">
        <is>
          <t>Painel de Vencimentos</t>
        </is>
      </c>
    </row>
    <row r="3">
      <c r="A3" s="3" t="inlineStr">
        <is>
          <t>Indicador</t>
        </is>
      </c>
      <c r="B3" s="3" t="inlineStr">
        <is>
          <t>Valor</t>
        </is>
      </c>
    </row>
    <row r="4">
      <c r="A4" s="15" t="inlineStr">
        <is>
          <t>Total de registros</t>
        </is>
      </c>
      <c r="B4" s="16">
        <f>COUNTIF('Controle de Vencimentos'!$A$5:$A$14,"&gt;0")</f>
        <v/>
      </c>
    </row>
    <row r="5">
      <c r="A5" s="17" t="inlineStr">
        <is>
          <t>Valor total</t>
        </is>
      </c>
      <c r="B5" s="18">
        <f>SUM('Controle de Vencimentos'!$I$5:$I$14)</f>
        <v/>
      </c>
    </row>
    <row r="6">
      <c r="A6" s="15" t="inlineStr">
        <is>
          <t>Valor médio</t>
        </is>
      </c>
      <c r="B6" s="19">
        <f>IFERROR(AVERAGE('Controle de Vencimentos'!$I$5:$I$14),0)</f>
        <v/>
      </c>
    </row>
    <row r="7">
      <c r="A7" s="17" t="inlineStr">
        <is>
          <t>Total vencido</t>
        </is>
      </c>
      <c r="B7" s="20">
        <f>COUNTIF('Controle de Vencimentos'!$M$5:$M$14,"Vencido")</f>
        <v/>
      </c>
    </row>
    <row r="8">
      <c r="A8" s="15" t="inlineStr">
        <is>
          <t>Valor em aberto</t>
        </is>
      </c>
      <c r="B8" s="19">
        <f>SUMIF('Controle de Vencimentos'!$K$5:$K$14,"Em aberto",'Controle de Vencimentos'!$I$5:$I$14)</f>
        <v/>
      </c>
    </row>
    <row r="11">
      <c r="A11" s="21" t="inlineStr">
        <is>
          <t>Valor por Categoria</t>
        </is>
      </c>
    </row>
    <row r="12">
      <c r="A12" s="3" t="inlineStr">
        <is>
          <t>Categoria</t>
        </is>
      </c>
      <c r="B12" s="3" t="inlineStr">
        <is>
          <t>Valor (R$)</t>
        </is>
      </c>
    </row>
    <row r="13">
      <c r="A13" s="11" t="inlineStr">
        <is>
          <t>DAS MEI</t>
        </is>
      </c>
      <c r="B13" s="19">
        <f>SUMIF('Controle de Vencimentos'!$C$5:$C$14,A13,'Controle de Vencimentos'!$I$5:$I$14)</f>
        <v/>
      </c>
    </row>
    <row r="14">
      <c r="A14" s="12" t="inlineStr">
        <is>
          <t>Simples Nacional</t>
        </is>
      </c>
      <c r="B14" s="18">
        <f>SUMIF('Controle de Vencimentos'!$C$5:$C$14,A14,'Controle de Vencimentos'!$I$5:$I$14)</f>
        <v/>
      </c>
    </row>
    <row r="15">
      <c r="A15" s="11" t="inlineStr">
        <is>
          <t>Fornecedor</t>
        </is>
      </c>
      <c r="B15" s="19">
        <f>SUMIF('Controle de Vencimentos'!$C$5:$C$14,A15,'Controle de Vencimentos'!$I$5:$I$14)</f>
        <v/>
      </c>
    </row>
    <row r="16">
      <c r="A16" s="12" t="inlineStr">
        <is>
          <t>Serviços</t>
        </is>
      </c>
      <c r="B16" s="18">
        <f>SUMIF('Controle de Vencimentos'!$C$5:$C$14,A16,'Controle de Vencimentos'!$I$5:$I$14)</f>
        <v/>
      </c>
    </row>
    <row r="17">
      <c r="A17" s="11" t="inlineStr">
        <is>
          <t>Aluguel</t>
        </is>
      </c>
      <c r="B17" s="19">
        <f>SUMIF('Controle de Vencimentos'!$C$5:$C$14,A17,'Controle de Vencimentos'!$I$5:$I$14)</f>
        <v/>
      </c>
    </row>
    <row r="18">
      <c r="A18" s="12" t="inlineStr">
        <is>
          <t>Impostos</t>
        </is>
      </c>
      <c r="B18" s="18">
        <f>SUMIF('Controle de Vencimentos'!$C$5:$C$14,A18,'Controle de Vencimentos'!$I$5:$I$14)</f>
        <v/>
      </c>
    </row>
    <row r="19">
      <c r="A19" s="11" t="inlineStr">
        <is>
          <t>Clientes</t>
        </is>
      </c>
      <c r="B19" s="19">
        <f>SUMIF('Controle de Vencimentos'!$C$5:$C$14,A19,'Controle de Vencimentos'!$I$5:$I$14)</f>
        <v/>
      </c>
    </row>
    <row r="20">
      <c r="A20" s="12" t="inlineStr">
        <is>
          <t>Outros</t>
        </is>
      </c>
      <c r="B20" s="18">
        <f>SUMIF('Controle de Vencimentos'!$C$5:$C$14,A20,'Controle de Vencimentos'!$I$5:$I$14)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9" t="inlineStr">
        <is>
          <t>Instruções de Uso</t>
        </is>
      </c>
    </row>
    <row r="3">
      <c r="A3" s="11" t="inlineStr">
        <is>
          <t>1. Aba 'Controle de Vencimentos': registre todas as obrigações, contas a pagar e a receber.</t>
        </is>
      </c>
    </row>
    <row r="4">
      <c r="A4" s="12" t="inlineStr">
        <is>
          <t>2. Células em amarelo-claro (#FFFBEB) são editáveis: preencha tipo, categoria, descrição, datas, valor e status.</t>
        </is>
      </c>
    </row>
    <row r="5">
      <c r="A5" s="11" t="inlineStr">
        <is>
          <t>3. 'Dias para Vencer' e 'Situação' são calculados automaticamente com base na data de hoje.</t>
        </is>
      </c>
    </row>
    <row r="6">
      <c r="A6" s="12" t="inlineStr">
        <is>
          <t>4. Situações possíveis: 'Vencido' (vermelho), 'Vence em até 7 dias' (amarelo), 'Concluído' (verde) e 'Em aberto'.</t>
        </is>
      </c>
    </row>
    <row r="7">
      <c r="A7" s="11" t="inlineStr">
        <is>
          <t>5. Use as listas suspensas de Tipo, Categoria, Status e Responsável para padronizar os registros.</t>
        </is>
      </c>
    </row>
    <row r="8">
      <c r="A8" s="12" t="inlineStr">
        <is>
          <t>6. Aba 'Listas de Apoio': tabelas auxiliares com categorias, tipos, status, responsáveis e prazos padrão.</t>
        </is>
      </c>
    </row>
    <row r="9">
      <c r="A9" s="11" t="inlineStr">
        <is>
          <t>7. Aba 'Painel': acompanhe indicadores consolidados e o gráfico de Valor por Categoria.</t>
        </is>
      </c>
    </row>
    <row r="10">
      <c r="A10" s="12" t="inlineStr">
        <is>
          <t>8. Datas no formato DD/MM/AAAA e valores em R$ com duas casas decimais.</t>
        </is>
      </c>
    </row>
    <row r="11">
      <c r="A11" s="11" t="inlineStr">
        <is>
          <t>9. Marque o Status como 'Pago' ou 'Recebido' e informe a Data de Pagamento/Recebimento ao concluir.</t>
        </is>
      </c>
    </row>
    <row r="12">
      <c r="A12" s="12" t="inlineStr">
        <is>
          <t>10. Revise diariamente os itens vencidos ou próximos do vencimento para evitar multas e juros.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2026-08-01T16:35:27Z</dcterms:created>
  <dcterms:modified xmlns:dcterms="http://purl.org/dc/terms/" xmlns:xsi="http://www.w3.org/2001/XMLSchema-instance" xsi:type="dcterms:W3CDTF">2026-08-01T16:35:27Z</dcterms:modified>
</cp:coreProperties>
</file>