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Faltas" sheetId="1" state="visible" r:id="rId1"/>
    <sheet xmlns:r="http://schemas.openxmlformats.org/officeDocument/2006/relationships" name="Cadastro" sheetId="2" state="visible" r:id="rId2"/>
    <sheet xmlns:r="http://schemas.openxmlformats.org/officeDocument/2006/relationships" name="Resumo" sheetId="3" state="visible" r:id="rId3"/>
  </sheets>
  <definedNames>
    <definedName name="_xlnm._FilterDatabase" localSheetId="0" hidden="1">'Controle de Faltas'!$A$1:$O$11</definedName>
    <definedName name="_xlnm._FilterDatabase" localSheetId="1" hidden="1">'Cadastro'!$A$1:$E$9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0.0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color rgb="00111827"/>
      <sz val="10"/>
    </font>
    <font>
      <b val="1"/>
      <color rgb="000F766E"/>
      <sz val="14"/>
    </font>
    <font>
      <b val="1"/>
      <color rgb="00374151"/>
      <sz val="10"/>
    </font>
    <font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0" borderId="0" pivotButton="0" quotePrefix="0" xfId="0"/>
    <xf numFmtId="165" fontId="2" fillId="0" borderId="0" pivotButton="0" quotePrefix="0" xfId="0"/>
    <xf numFmtId="0" fontId="2" fillId="0" borderId="0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166" fontId="2" fillId="3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Dias ausentes por colaborador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'Resumo'!D11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'Resumo'!$A$12:$A$19</f>
            </numRef>
          </cat>
          <val>
            <numRef>
              <f>'Resumo'!$D$12:$D$19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Colaborador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Dias ausentes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6" customWidth="1" min="3" max="3"/>
    <col width="24" customWidth="1" min="4" max="4"/>
    <col width="22" customWidth="1" min="5" max="5"/>
    <col width="18" customWidth="1" min="6" max="6"/>
    <col width="18" customWidth="1" min="7" max="7"/>
    <col width="12" customWidth="1" min="8" max="8"/>
    <col width="13" customWidth="1" min="9" max="9"/>
    <col width="16" customWidth="1" min="10" max="10"/>
    <col width="18" customWidth="1" min="11" max="11"/>
    <col width="19" customWidth="1" min="12" max="12"/>
    <col width="24" customWidth="1" min="13" max="13"/>
    <col width="34" customWidth="1" min="14" max="14"/>
    <col width="24" customWidth="1" min="15" max="15"/>
  </cols>
  <sheetData>
    <row r="1">
      <c r="A1" s="1" t="inlineStr">
        <is>
          <t>ID do registro</t>
        </is>
      </c>
      <c r="B1" s="1" t="inlineStr">
        <is>
          <t>Data do evento</t>
        </is>
      </c>
      <c r="C1" s="1" t="inlineStr">
        <is>
          <t>ID do colaborador</t>
        </is>
      </c>
      <c r="D1" s="1" t="inlineStr">
        <is>
          <t>Nome do colaborador</t>
        </is>
      </c>
      <c r="E1" s="1" t="inlineStr">
        <is>
          <t>Cargo</t>
        </is>
      </c>
      <c r="F1" s="1" t="inlineStr">
        <is>
          <t>Cidade/UF</t>
        </is>
      </c>
      <c r="G1" s="1" t="inlineStr">
        <is>
          <t>Tipo de ocorrência</t>
        </is>
      </c>
      <c r="H1" s="1" t="inlineStr">
        <is>
          <t>Dias ausentes</t>
        </is>
      </c>
      <c r="I1" s="1" t="inlineStr">
        <is>
          <t>Horas ausentes</t>
        </is>
      </c>
      <c r="J1" s="1" t="inlineStr">
        <is>
          <t>Possui atestado?</t>
        </is>
      </c>
      <c r="K1" s="1" t="inlineStr">
        <is>
          <t>Data de entrega do atestado</t>
        </is>
      </c>
      <c r="L1" s="1" t="inlineStr">
        <is>
          <t>Status do atestado</t>
        </is>
      </c>
      <c r="M1" s="1" t="inlineStr">
        <is>
          <t>Motivo informado</t>
        </is>
      </c>
      <c r="N1" s="1" t="inlineStr">
        <is>
          <t>Observações</t>
        </is>
      </c>
      <c r="O1" s="1" t="inlineStr">
        <is>
          <t>Ação necessária</t>
        </is>
      </c>
    </row>
    <row r="2">
      <c r="A2" s="2" t="n">
        <v>1</v>
      </c>
      <c r="B2" s="3" t="n">
        <v>46204</v>
      </c>
      <c r="C2" s="4" t="inlineStr">
        <is>
          <t>COL001</t>
        </is>
      </c>
      <c r="D2" s="5">
        <f>IFERROR(VLOOKUP(C2,Cadastro!$A$2:$D$9,2,FALSE),"Não localizado")</f>
        <v/>
      </c>
      <c r="E2" s="5">
        <f>IFERROR(VLOOKUP(C2,Cadastro!$A$2:$D$9,3,FALSE),"Não localizado")</f>
        <v/>
      </c>
      <c r="F2" s="5">
        <f>IFERROR(VLOOKUP(C2,Cadastro!$A$2:$D$9,4,FALSE),"Não localizada")</f>
        <v/>
      </c>
      <c r="G2" s="4" t="inlineStr">
        <is>
          <t>Falta</t>
        </is>
      </c>
      <c r="H2" s="4" t="n">
        <v>1</v>
      </c>
      <c r="I2" s="4" t="n">
        <v>0</v>
      </c>
      <c r="J2" s="4" t="inlineStr">
        <is>
          <t>Não</t>
        </is>
      </c>
      <c r="K2" s="3" t="n"/>
      <c r="L2" s="2">
        <f>IF(J2="Não","Sem atestado",IF(K2="","Pendente de entrega",IF(K2&lt;=B2,"Recebido","Conferir data")))</f>
        <v/>
      </c>
      <c r="M2" s="6" t="inlineStr">
        <is>
          <t>manutenção residencial</t>
        </is>
      </c>
      <c r="N2" s="6" t="inlineStr">
        <is>
          <t>Falta sem documento comprobatório</t>
        </is>
      </c>
      <c r="O2" s="5">
        <f>IF(L2="Recebido","Arquivar e acompanhar",IF(L2="Sem atestado","Verificar justificativa","Solicitar documento"))</f>
        <v/>
      </c>
    </row>
    <row r="3">
      <c r="A3" s="7" t="n">
        <v>2</v>
      </c>
      <c r="B3" s="3" t="n">
        <v>46206</v>
      </c>
      <c r="C3" s="4" t="inlineStr">
        <is>
          <t>COL002</t>
        </is>
      </c>
      <c r="D3" s="8">
        <f>IFERROR(VLOOKUP(C3,Cadastro!$A$2:$D$9,2,FALSE),"Não localizado")</f>
        <v/>
      </c>
      <c r="E3" s="8">
        <f>IFERROR(VLOOKUP(C3,Cadastro!$A$2:$D$9,3,FALSE),"Não localizado")</f>
        <v/>
      </c>
      <c r="F3" s="8">
        <f>IFERROR(VLOOKUP(C3,Cadastro!$A$2:$D$9,4,FALSE),"Não localizada")</f>
        <v/>
      </c>
      <c r="G3" s="4" t="inlineStr">
        <is>
          <t>Atestado médico</t>
        </is>
      </c>
      <c r="H3" s="4" t="n">
        <v>2</v>
      </c>
      <c r="I3" s="4" t="n">
        <v>0</v>
      </c>
      <c r="J3" s="4" t="inlineStr">
        <is>
          <t>Sim</t>
        </is>
      </c>
      <c r="K3" s="3" t="n">
        <v>46205</v>
      </c>
      <c r="L3" s="7">
        <f>IF(J3="Não","Sem atestado",IF(K3="","Pendente de entrega",IF(K3&lt;=B3,"Recebido","Conferir data")))</f>
        <v/>
      </c>
      <c r="M3" s="6" t="inlineStr">
        <is>
          <t>consulta médica</t>
        </is>
      </c>
      <c r="N3" s="6" t="inlineStr">
        <is>
          <t>Atestado válido anexado</t>
        </is>
      </c>
      <c r="O3" s="8">
        <f>IF(L3="Recebido","Arquivar e acompanhar",IF(L3="Sem atestado","Verificar justificativa","Solicitar documento"))</f>
        <v/>
      </c>
    </row>
    <row r="4">
      <c r="A4" s="2" t="n">
        <v>3</v>
      </c>
      <c r="B4" s="3" t="n">
        <v>46209</v>
      </c>
      <c r="C4" s="4" t="inlineStr">
        <is>
          <t>COL003</t>
        </is>
      </c>
      <c r="D4" s="5">
        <f>IFERROR(VLOOKUP(C4,Cadastro!$A$2:$D$9,2,FALSE),"Não localizado")</f>
        <v/>
      </c>
      <c r="E4" s="5">
        <f>IFERROR(VLOOKUP(C4,Cadastro!$A$2:$D$9,3,FALSE),"Não localizado")</f>
        <v/>
      </c>
      <c r="F4" s="5">
        <f>IFERROR(VLOOKUP(C4,Cadastro!$A$2:$D$9,4,FALSE),"Não localizada")</f>
        <v/>
      </c>
      <c r="G4" s="4" t="inlineStr">
        <is>
          <t>Atraso</t>
        </is>
      </c>
      <c r="H4" s="4" t="n">
        <v>0</v>
      </c>
      <c r="I4" s="4" t="n">
        <v>2</v>
      </c>
      <c r="J4" s="4" t="inlineStr">
        <is>
          <t>Não</t>
        </is>
      </c>
      <c r="K4" s="3" t="n"/>
      <c r="L4" s="2">
        <f>IF(J4="Não","Sem atestado",IF(K4="","Pendente de entrega",IF(K4&lt;=B4,"Recebido","Conferir data")))</f>
        <v/>
      </c>
      <c r="M4" s="6" t="inlineStr">
        <is>
          <t>transporte público</t>
        </is>
      </c>
      <c r="N4" s="6" t="inlineStr">
        <is>
          <t>Atraso de 2h no turno da manhã</t>
        </is>
      </c>
      <c r="O4" s="5">
        <f>IF(L4="Recebido","Arquivar e acompanhar",IF(L4="Sem atestado","Verificar justificativa","Solicitar documento"))</f>
        <v/>
      </c>
    </row>
    <row r="5">
      <c r="A5" s="7" t="n">
        <v>4</v>
      </c>
      <c r="B5" s="3" t="n">
        <v>46211</v>
      </c>
      <c r="C5" s="4" t="inlineStr">
        <is>
          <t>COL004</t>
        </is>
      </c>
      <c r="D5" s="8">
        <f>IFERROR(VLOOKUP(C5,Cadastro!$A$2:$D$9,2,FALSE),"Não localizado")</f>
        <v/>
      </c>
      <c r="E5" s="8">
        <f>IFERROR(VLOOKUP(C5,Cadastro!$A$2:$D$9,3,FALSE),"Não localizado")</f>
        <v/>
      </c>
      <c r="F5" s="8">
        <f>IFERROR(VLOOKUP(C5,Cadastro!$A$2:$D$9,4,FALSE),"Não localizada")</f>
        <v/>
      </c>
      <c r="G5" s="4" t="inlineStr">
        <is>
          <t>Falta</t>
        </is>
      </c>
      <c r="H5" s="4" t="n">
        <v>1</v>
      </c>
      <c r="I5" s="4" t="n">
        <v>0</v>
      </c>
      <c r="J5" s="4" t="inlineStr">
        <is>
          <t>Sim</t>
        </is>
      </c>
      <c r="K5" s="3" t="n">
        <v>46211</v>
      </c>
      <c r="L5" s="7">
        <f>IF(J5="Não","Sem atestado",IF(K5="","Pendente de entrega",IF(K5&lt;=B5,"Recebido","Conferir data")))</f>
        <v/>
      </c>
      <c r="M5" s="6" t="inlineStr">
        <is>
          <t>acompanhamento familiar</t>
        </is>
      </c>
      <c r="N5" s="6" t="inlineStr">
        <is>
          <t>Documento entregue no dia</t>
        </is>
      </c>
      <c r="O5" s="8">
        <f>IF(L5="Recebido","Arquivar e acompanhar",IF(L5="Sem atestado","Verificar justificativa","Solicitar documento"))</f>
        <v/>
      </c>
    </row>
    <row r="6">
      <c r="A6" s="2" t="n">
        <v>5</v>
      </c>
      <c r="B6" s="3" t="n">
        <v>46213</v>
      </c>
      <c r="C6" s="4" t="inlineStr">
        <is>
          <t>COL005</t>
        </is>
      </c>
      <c r="D6" s="5">
        <f>IFERROR(VLOOKUP(C6,Cadastro!$A$2:$D$9,2,FALSE),"Não localizado")</f>
        <v/>
      </c>
      <c r="E6" s="5">
        <f>IFERROR(VLOOKUP(C6,Cadastro!$A$2:$D$9,3,FALSE),"Não localizado")</f>
        <v/>
      </c>
      <c r="F6" s="5">
        <f>IFERROR(VLOOKUP(C6,Cadastro!$A$2:$D$9,4,FALSE),"Não localizada")</f>
        <v/>
      </c>
      <c r="G6" s="4" t="inlineStr">
        <is>
          <t>Saída antecipada</t>
        </is>
      </c>
      <c r="H6" s="4" t="n">
        <v>0</v>
      </c>
      <c r="I6" s="4" t="n">
        <v>3</v>
      </c>
      <c r="J6" s="4" t="inlineStr">
        <is>
          <t>Não</t>
        </is>
      </c>
      <c r="K6" s="3" t="n"/>
      <c r="L6" s="2">
        <f>IF(J6="Não","Sem atestado",IF(K6="","Pendente de entrega",IF(K6&lt;=B6,"Recebido","Conferir data")))</f>
        <v/>
      </c>
      <c r="M6" s="6" t="inlineStr">
        <is>
          <t>compromisso pessoal</t>
        </is>
      </c>
      <c r="N6" s="6" t="inlineStr">
        <is>
          <t>Saída autorizada pelo gestor</t>
        </is>
      </c>
      <c r="O6" s="5">
        <f>IF(L6="Recebido","Arquivar e acompanhar",IF(L6="Sem atestado","Verificar justificativa","Solicitar documento"))</f>
        <v/>
      </c>
    </row>
    <row r="7">
      <c r="A7" s="7" t="n">
        <v>6</v>
      </c>
      <c r="B7" s="3" t="n">
        <v>46216</v>
      </c>
      <c r="C7" s="4" t="inlineStr">
        <is>
          <t>COL006</t>
        </is>
      </c>
      <c r="D7" s="8">
        <f>IFERROR(VLOOKUP(C7,Cadastro!$A$2:$D$9,2,FALSE),"Não localizado")</f>
        <v/>
      </c>
      <c r="E7" s="8">
        <f>IFERROR(VLOOKUP(C7,Cadastro!$A$2:$D$9,3,FALSE),"Não localizado")</f>
        <v/>
      </c>
      <c r="F7" s="8">
        <f>IFERROR(VLOOKUP(C7,Cadastro!$A$2:$D$9,4,FALSE),"Não localizada")</f>
        <v/>
      </c>
      <c r="G7" s="4" t="inlineStr">
        <is>
          <t>Atestado médico</t>
        </is>
      </c>
      <c r="H7" s="4" t="n">
        <v>1</v>
      </c>
      <c r="I7" s="4" t="n">
        <v>0</v>
      </c>
      <c r="J7" s="4" t="inlineStr">
        <is>
          <t>Sim</t>
        </is>
      </c>
      <c r="K7" s="3" t="n">
        <v>46215</v>
      </c>
      <c r="L7" s="7">
        <f>IF(J7="Não","Sem atestado",IF(K7="","Pendente de entrega",IF(K7&lt;=B7,"Recebido","Conferir data")))</f>
        <v/>
      </c>
      <c r="M7" s="6" t="inlineStr">
        <is>
          <t>atendimento clínico</t>
        </is>
      </c>
      <c r="N7" s="6" t="inlineStr">
        <is>
          <t>Atestado de 1 dia</t>
        </is>
      </c>
      <c r="O7" s="8">
        <f>IF(L7="Recebido","Arquivar e acompanhar",IF(L7="Sem atestado","Verificar justificativa","Solicitar documento"))</f>
        <v/>
      </c>
    </row>
    <row r="8">
      <c r="A8" s="2" t="n">
        <v>7</v>
      </c>
      <c r="B8" s="3" t="n">
        <v>46219</v>
      </c>
      <c r="C8" s="4" t="inlineStr">
        <is>
          <t>COL007</t>
        </is>
      </c>
      <c r="D8" s="5">
        <f>IFERROR(VLOOKUP(C8,Cadastro!$A$2:$D$9,2,FALSE),"Não localizado")</f>
        <v/>
      </c>
      <c r="E8" s="5">
        <f>IFERROR(VLOOKUP(C8,Cadastro!$A$2:$D$9,3,FALSE),"Não localizado")</f>
        <v/>
      </c>
      <c r="F8" s="5">
        <f>IFERROR(VLOOKUP(C8,Cadastro!$A$2:$D$9,4,FALSE),"Não localizada")</f>
        <v/>
      </c>
      <c r="G8" s="4" t="inlineStr">
        <is>
          <t>Falta</t>
        </is>
      </c>
      <c r="H8" s="4" t="n">
        <v>2</v>
      </c>
      <c r="I8" s="4" t="n">
        <v>0</v>
      </c>
      <c r="J8" s="4" t="inlineStr">
        <is>
          <t>Não</t>
        </is>
      </c>
      <c r="K8" s="3" t="n"/>
      <c r="L8" s="2">
        <f>IF(J8="Não","Sem atestado",IF(K8="","Pendente de entrega",IF(K8&lt;=B8,"Recebido","Conferir data")))</f>
        <v/>
      </c>
      <c r="M8" s="6" t="inlineStr">
        <is>
          <t>motivo não informado</t>
        </is>
      </c>
      <c r="N8" s="6" t="inlineStr">
        <is>
          <t>Dois dias consecutivos sem contato</t>
        </is>
      </c>
      <c r="O8" s="5">
        <f>IF(L8="Recebido","Arquivar e acompanhar",IF(L8="Sem atestado","Verificar justificativa","Solicitar documento"))</f>
        <v/>
      </c>
    </row>
    <row r="9">
      <c r="A9" s="7" t="n">
        <v>8</v>
      </c>
      <c r="B9" s="3" t="n">
        <v>46223</v>
      </c>
      <c r="C9" s="4" t="inlineStr">
        <is>
          <t>COL008</t>
        </is>
      </c>
      <c r="D9" s="8">
        <f>IFERROR(VLOOKUP(C9,Cadastro!$A$2:$D$9,2,FALSE),"Não localizado")</f>
        <v/>
      </c>
      <c r="E9" s="8">
        <f>IFERROR(VLOOKUP(C9,Cadastro!$A$2:$D$9,3,FALSE),"Não localizado")</f>
        <v/>
      </c>
      <c r="F9" s="8">
        <f>IFERROR(VLOOKUP(C9,Cadastro!$A$2:$D$9,4,FALSE),"Não localizada")</f>
        <v/>
      </c>
      <c r="G9" s="4" t="inlineStr">
        <is>
          <t>Atestado médico</t>
        </is>
      </c>
      <c r="H9" s="4" t="n">
        <v>1</v>
      </c>
      <c r="I9" s="4" t="n">
        <v>0</v>
      </c>
      <c r="J9" s="4" t="inlineStr">
        <is>
          <t>Sim</t>
        </is>
      </c>
      <c r="K9" s="3" t="n">
        <v>46223</v>
      </c>
      <c r="L9" s="7">
        <f>IF(J9="Não","Sem atestado",IF(K9="","Pendente de entrega",IF(K9&lt;=B9,"Recebido","Conferir data")))</f>
        <v/>
      </c>
      <c r="M9" s="6" t="inlineStr">
        <is>
          <t>consulta odontológica</t>
        </is>
      </c>
      <c r="N9" s="6" t="inlineStr">
        <is>
          <t>Recebido por e-mail</t>
        </is>
      </c>
      <c r="O9" s="8">
        <f>IF(L9="Recebido","Arquivar e acompanhar",IF(L9="Sem atestado","Verificar justificativa","Solicitar documento"))</f>
        <v/>
      </c>
    </row>
    <row r="10">
      <c r="A10" s="2" t="n">
        <v>9</v>
      </c>
      <c r="B10" s="3" t="n">
        <v>46226</v>
      </c>
      <c r="C10" s="4" t="inlineStr">
        <is>
          <t>COL002</t>
        </is>
      </c>
      <c r="D10" s="5">
        <f>IFERROR(VLOOKUP(C10,Cadastro!$A$2:$D$9,2,FALSE),"Não localizado")</f>
        <v/>
      </c>
      <c r="E10" s="5">
        <f>IFERROR(VLOOKUP(C10,Cadastro!$A$2:$D$9,3,FALSE),"Não localizado")</f>
        <v/>
      </c>
      <c r="F10" s="5">
        <f>IFERROR(VLOOKUP(C10,Cadastro!$A$2:$D$9,4,FALSE),"Não localizada")</f>
        <v/>
      </c>
      <c r="G10" s="4" t="inlineStr">
        <is>
          <t>Falta</t>
        </is>
      </c>
      <c r="H10" s="4" t="n">
        <v>1</v>
      </c>
      <c r="I10" s="4" t="n">
        <v>0</v>
      </c>
      <c r="J10" s="4" t="inlineStr">
        <is>
          <t>Não</t>
        </is>
      </c>
      <c r="K10" s="3" t="n"/>
      <c r="L10" s="2">
        <f>IF(J10="Não","Sem atestado",IF(K10="","Pendente de entrega",IF(K10&lt;=B10,"Recebido","Conferir data")))</f>
        <v/>
      </c>
      <c r="M10" s="6" t="inlineStr">
        <is>
          <t>motivo não informado</t>
        </is>
      </c>
      <c r="N10" s="6" t="inlineStr">
        <is>
          <t>Segunda ocorrência no mês</t>
        </is>
      </c>
      <c r="O10" s="5">
        <f>IF(L10="Recebido","Arquivar e acompanhar",IF(L10="Sem atestado","Verificar justificativa","Solicitar documento"))</f>
        <v/>
      </c>
    </row>
    <row r="11">
      <c r="A11" s="7" t="n">
        <v>10</v>
      </c>
      <c r="B11" s="3" t="n">
        <v>46232</v>
      </c>
      <c r="C11" s="4" t="inlineStr">
        <is>
          <t>COL004</t>
        </is>
      </c>
      <c r="D11" s="8">
        <f>IFERROR(VLOOKUP(C11,Cadastro!$A$2:$D$9,2,FALSE),"Não localizado")</f>
        <v/>
      </c>
      <c r="E11" s="8">
        <f>IFERROR(VLOOKUP(C11,Cadastro!$A$2:$D$9,3,FALSE),"Não localizado")</f>
        <v/>
      </c>
      <c r="F11" s="8">
        <f>IFERROR(VLOOKUP(C11,Cadastro!$A$2:$D$9,4,FALSE),"Não localizada")</f>
        <v/>
      </c>
      <c r="G11" s="4" t="inlineStr">
        <is>
          <t>Atraso</t>
        </is>
      </c>
      <c r="H11" s="4" t="n">
        <v>0</v>
      </c>
      <c r="I11" s="4" t="n">
        <v>1</v>
      </c>
      <c r="J11" s="4" t="inlineStr">
        <is>
          <t>Não</t>
        </is>
      </c>
      <c r="K11" s="3" t="n"/>
      <c r="L11" s="7">
        <f>IF(J11="Não","Sem atestado",IF(K11="","Pendente de entrega",IF(K11&lt;=B11,"Recebido","Conferir data")))</f>
        <v/>
      </c>
      <c r="M11" s="6" t="inlineStr">
        <is>
          <t>trânsito</t>
        </is>
      </c>
      <c r="N11" s="6" t="inlineStr">
        <is>
          <t>Atraso de 1h</t>
        </is>
      </c>
      <c r="O11" s="8">
        <f>IF(L11="Recebido","Arquivar e acompanhar",IF(L11="Sem atestado","Verificar justificativa","Solicitar documento"))</f>
        <v/>
      </c>
    </row>
  </sheetData>
  <autoFilter ref="A1:O11"/>
  <conditionalFormatting sqref="L2:L11">
    <cfRule type="expression" priority="1" dxfId="0" stopIfTrue="1">
      <formula>L2="Recebido"</formula>
    </cfRule>
    <cfRule type="expression" priority="2" dxfId="1" stopIfTrue="1">
      <formula>OR(L2="Sem atestado",L2="Pendente de entrega",L2="Conferir data")</formula>
    </cfRule>
  </conditionalFormatting>
  <dataValidations count="2">
    <dataValidation sqref="G2:G50" showErrorMessage="1" showInputMessage="1" allowBlank="1" type="list">
      <formula1>"Falta,Atraso,Saída antecipada,Atestado médico"</formula1>
    </dataValidation>
    <dataValidation sqref="J2:J50" showErrorMessage="1" showInputMessage="1" allowBlank="1" type="list">
      <formula1>"Sim,Não"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26" customWidth="1" min="3" max="3"/>
    <col width="20" customWidth="1" min="4" max="4"/>
    <col width="12" customWidth="1" min="5" max="5"/>
  </cols>
  <sheetData>
    <row r="1">
      <c r="A1" s="1" t="inlineStr">
        <is>
          <t>ID do colaborador</t>
        </is>
      </c>
      <c r="B1" s="1" t="inlineStr">
        <is>
          <t>Nome completo</t>
        </is>
      </c>
      <c r="C1" s="1" t="inlineStr">
        <is>
          <t>Cargo</t>
        </is>
      </c>
      <c r="D1" s="1" t="inlineStr">
        <is>
          <t>Cidade/UF</t>
        </is>
      </c>
      <c r="E1" s="1" t="inlineStr">
        <is>
          <t>Situação</t>
        </is>
      </c>
    </row>
    <row r="2">
      <c r="A2" s="2" t="inlineStr">
        <is>
          <t>COL001</t>
        </is>
      </c>
      <c r="B2" s="5" t="inlineStr">
        <is>
          <t>Ana Beatriz Souza</t>
        </is>
      </c>
      <c r="C2" s="5" t="inlineStr">
        <is>
          <t>Auxiliar administrativa</t>
        </is>
      </c>
      <c r="D2" s="2" t="inlineStr">
        <is>
          <t>Campinas/SP</t>
        </is>
      </c>
      <c r="E2" s="2" t="inlineStr">
        <is>
          <t>Ativo</t>
        </is>
      </c>
    </row>
    <row r="3">
      <c r="A3" s="7" t="inlineStr">
        <is>
          <t>COL002</t>
        </is>
      </c>
      <c r="B3" s="8" t="inlineStr">
        <is>
          <t>Bruno Henrique Lima</t>
        </is>
      </c>
      <c r="C3" s="8" t="inlineStr">
        <is>
          <t>Vendedor</t>
        </is>
      </c>
      <c r="D3" s="7" t="inlineStr">
        <is>
          <t>São Paulo/SP</t>
        </is>
      </c>
      <c r="E3" s="7" t="inlineStr">
        <is>
          <t>Ativo</t>
        </is>
      </c>
    </row>
    <row r="4">
      <c r="A4" s="2" t="inlineStr">
        <is>
          <t>COL003</t>
        </is>
      </c>
      <c r="B4" s="5" t="inlineStr">
        <is>
          <t>Carla Mendes Oliveira</t>
        </is>
      </c>
      <c r="C4" s="5" t="inlineStr">
        <is>
          <t>Assistente financeira</t>
        </is>
      </c>
      <c r="D4" s="2" t="inlineStr">
        <is>
          <t>Sorocaba/SP</t>
        </is>
      </c>
      <c r="E4" s="2" t="inlineStr">
        <is>
          <t>Ativo</t>
        </is>
      </c>
    </row>
    <row r="5">
      <c r="A5" s="7" t="inlineStr">
        <is>
          <t>COL004</t>
        </is>
      </c>
      <c r="B5" s="8" t="inlineStr">
        <is>
          <t>Diego Rodrigues Santos</t>
        </is>
      </c>
      <c r="C5" s="8" t="inlineStr">
        <is>
          <t>Entregador</t>
        </is>
      </c>
      <c r="D5" s="7" t="inlineStr">
        <is>
          <t>Jundiaí/SP</t>
        </is>
      </c>
      <c r="E5" s="7" t="inlineStr">
        <is>
          <t>Ativo</t>
        </is>
      </c>
    </row>
    <row r="6">
      <c r="A6" s="2" t="inlineStr">
        <is>
          <t>COL005</t>
        </is>
      </c>
      <c r="B6" s="5" t="inlineStr">
        <is>
          <t>Fernanda Alves Costa</t>
        </is>
      </c>
      <c r="C6" s="5" t="inlineStr">
        <is>
          <t>Atendente</t>
        </is>
      </c>
      <c r="D6" s="2" t="inlineStr">
        <is>
          <t>Santos/SP</t>
        </is>
      </c>
      <c r="E6" s="2" t="inlineStr">
        <is>
          <t>Ativo</t>
        </is>
      </c>
    </row>
    <row r="7">
      <c r="A7" s="7" t="inlineStr">
        <is>
          <t>COL006</t>
        </is>
      </c>
      <c r="B7" s="8" t="inlineStr">
        <is>
          <t>Gustavo Ribeiro Martins</t>
        </is>
      </c>
      <c r="C7" s="8" t="inlineStr">
        <is>
          <t>Auxiliar de estoque</t>
        </is>
      </c>
      <c r="D7" s="7" t="inlineStr">
        <is>
          <t>Guarulhos/SP</t>
        </is>
      </c>
      <c r="E7" s="7" t="inlineStr">
        <is>
          <t>Ativo</t>
        </is>
      </c>
    </row>
    <row r="8">
      <c r="A8" s="2" t="inlineStr">
        <is>
          <t>COL007</t>
        </is>
      </c>
      <c r="B8" s="5" t="inlineStr">
        <is>
          <t>Helena Cristina Moraes</t>
        </is>
      </c>
      <c r="C8" s="5" t="inlineStr">
        <is>
          <t>Recepcionista</t>
        </is>
      </c>
      <c r="D8" s="2" t="inlineStr">
        <is>
          <t>Osasco/SP</t>
        </is>
      </c>
      <c r="E8" s="2" t="inlineStr">
        <is>
          <t>Ativo</t>
        </is>
      </c>
    </row>
    <row r="9">
      <c r="A9" s="7" t="inlineStr">
        <is>
          <t>COL008</t>
        </is>
      </c>
      <c r="B9" s="8" t="inlineStr">
        <is>
          <t>Igor Felipe Nunes</t>
        </is>
      </c>
      <c r="C9" s="8" t="inlineStr">
        <is>
          <t>Vendedor externo</t>
        </is>
      </c>
      <c r="D9" s="7" t="inlineStr">
        <is>
          <t>Ribeirão Preto/SP</t>
        </is>
      </c>
      <c r="E9" s="7" t="inlineStr">
        <is>
          <t>Ativo</t>
        </is>
      </c>
    </row>
  </sheetData>
  <autoFilter ref="A1:E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28" customWidth="1" min="1" max="1"/>
    <col width="26" customWidth="1" min="2" max="2"/>
    <col width="20" customWidth="1" min="3" max="3"/>
    <col width="20" customWidth="1" min="4" max="4"/>
    <col width="4" customWidth="1" min="5" max="5"/>
  </cols>
  <sheetData>
    <row r="1">
      <c r="A1" s="9" t="inlineStr">
        <is>
          <t>Resumo operacional — Controle de faltas e atestados</t>
        </is>
      </c>
    </row>
    <row r="2">
      <c r="A2" s="10" t="inlineStr">
        <is>
          <t>Período de referência:</t>
        </is>
      </c>
      <c r="B2" s="11" t="n">
        <v>46204</v>
      </c>
      <c r="C2" s="12" t="inlineStr">
        <is>
          <t>a</t>
        </is>
      </c>
      <c r="D2" s="11" t="n">
        <v>46234</v>
      </c>
    </row>
    <row r="4">
      <c r="A4" s="13" t="inlineStr">
        <is>
          <t>Indicador</t>
        </is>
      </c>
      <c r="B4" s="13" t="inlineStr">
        <is>
          <t>Valor</t>
        </is>
      </c>
    </row>
    <row r="5">
      <c r="A5" s="5" t="inlineStr">
        <is>
          <t>Total de registros</t>
        </is>
      </c>
      <c r="B5" s="2">
        <f>COUNTIF('Controle de Faltas'!$A$2:$A$11,"&gt;0")</f>
        <v/>
      </c>
    </row>
    <row r="6">
      <c r="A6" s="8" t="inlineStr">
        <is>
          <t>Total de dias ausentes</t>
        </is>
      </c>
      <c r="B6" s="7">
        <f>SUM('Controle de Faltas'!$H$2:$H$11)</f>
        <v/>
      </c>
    </row>
    <row r="7">
      <c r="A7" s="5" t="inlineStr">
        <is>
          <t>Média de dias por ocorrência</t>
        </is>
      </c>
      <c r="B7" s="14">
        <f>IFERROR(AVERAGE('Controle de Faltas'!$H$2:$H$11),0)</f>
        <v/>
      </c>
    </row>
    <row r="8">
      <c r="A8" s="8" t="inlineStr">
        <is>
          <t>Atestados recebidos</t>
        </is>
      </c>
      <c r="B8" s="7">
        <f>COUNTIF('Controle de Faltas'!$L$2:$L$11,"Recebido")</f>
        <v/>
      </c>
    </row>
    <row r="9">
      <c r="A9" s="5" t="inlineStr">
        <is>
          <t>Pendências documentais</t>
        </is>
      </c>
      <c r="B9" s="2">
        <f>COUNTIF('Controle de Faltas'!$L$2:$L$11,"Pendente de entrega")+COUNTIF('Controle de Faltas'!$L$2:$L$11,"Sem atestado")</f>
        <v/>
      </c>
    </row>
    <row r="11">
      <c r="A11" s="1" t="inlineStr">
        <is>
          <t>ID</t>
        </is>
      </c>
      <c r="B11" s="1" t="inlineStr">
        <is>
          <t>Nome</t>
        </is>
      </c>
      <c r="C11" s="1" t="inlineStr">
        <is>
          <t>Total de ocorrências</t>
        </is>
      </c>
      <c r="D11" s="1" t="inlineStr">
        <is>
          <t>Total de dias ausentes</t>
        </is>
      </c>
    </row>
    <row r="12">
      <c r="A12" s="2" t="inlineStr">
        <is>
          <t>COL001</t>
        </is>
      </c>
      <c r="B12" s="5">
        <f>IFERROR(VLOOKUP(A12,Cadastro!$A$2:$D$9,2,FALSE),"Não localizado")</f>
        <v/>
      </c>
      <c r="C12" s="2">
        <f>COUNTIF('Controle de Faltas'!$C$2:$C$11,A12)</f>
        <v/>
      </c>
      <c r="D12" s="2">
        <f>SUMIF('Controle de Faltas'!$C$2:$C$11,A12,'Controle de Faltas'!$H$2:$H$11)</f>
        <v/>
      </c>
    </row>
    <row r="13">
      <c r="A13" s="7" t="inlineStr">
        <is>
          <t>COL002</t>
        </is>
      </c>
      <c r="B13" s="8">
        <f>IFERROR(VLOOKUP(A13,Cadastro!$A$2:$D$9,2,FALSE),"Não localizado")</f>
        <v/>
      </c>
      <c r="C13" s="7">
        <f>COUNTIF('Controle de Faltas'!$C$2:$C$11,A13)</f>
        <v/>
      </c>
      <c r="D13" s="7">
        <f>SUMIF('Controle de Faltas'!$C$2:$C$11,A13,'Controle de Faltas'!$H$2:$H$11)</f>
        <v/>
      </c>
    </row>
    <row r="14">
      <c r="A14" s="2" t="inlineStr">
        <is>
          <t>COL003</t>
        </is>
      </c>
      <c r="B14" s="5">
        <f>IFERROR(VLOOKUP(A14,Cadastro!$A$2:$D$9,2,FALSE),"Não localizado")</f>
        <v/>
      </c>
      <c r="C14" s="2">
        <f>COUNTIF('Controle de Faltas'!$C$2:$C$11,A14)</f>
        <v/>
      </c>
      <c r="D14" s="2">
        <f>SUMIF('Controle de Faltas'!$C$2:$C$11,A14,'Controle de Faltas'!$H$2:$H$11)</f>
        <v/>
      </c>
    </row>
    <row r="15">
      <c r="A15" s="7" t="inlineStr">
        <is>
          <t>COL004</t>
        </is>
      </c>
      <c r="B15" s="8">
        <f>IFERROR(VLOOKUP(A15,Cadastro!$A$2:$D$9,2,FALSE),"Não localizado")</f>
        <v/>
      </c>
      <c r="C15" s="7">
        <f>COUNTIF('Controle de Faltas'!$C$2:$C$11,A15)</f>
        <v/>
      </c>
      <c r="D15" s="7">
        <f>SUMIF('Controle de Faltas'!$C$2:$C$11,A15,'Controle de Faltas'!$H$2:$H$11)</f>
        <v/>
      </c>
    </row>
    <row r="16">
      <c r="A16" s="2" t="inlineStr">
        <is>
          <t>COL005</t>
        </is>
      </c>
      <c r="B16" s="5">
        <f>IFERROR(VLOOKUP(A16,Cadastro!$A$2:$D$9,2,FALSE),"Não localizado")</f>
        <v/>
      </c>
      <c r="C16" s="2">
        <f>COUNTIF('Controle de Faltas'!$C$2:$C$11,A16)</f>
        <v/>
      </c>
      <c r="D16" s="2">
        <f>SUMIF('Controle de Faltas'!$C$2:$C$11,A16,'Controle de Faltas'!$H$2:$H$11)</f>
        <v/>
      </c>
    </row>
    <row r="17">
      <c r="A17" s="7" t="inlineStr">
        <is>
          <t>COL006</t>
        </is>
      </c>
      <c r="B17" s="8">
        <f>IFERROR(VLOOKUP(A17,Cadastro!$A$2:$D$9,2,FALSE),"Não localizado")</f>
        <v/>
      </c>
      <c r="C17" s="7">
        <f>COUNTIF('Controle de Faltas'!$C$2:$C$11,A17)</f>
        <v/>
      </c>
      <c r="D17" s="7">
        <f>SUMIF('Controle de Faltas'!$C$2:$C$11,A17,'Controle de Faltas'!$H$2:$H$11)</f>
        <v/>
      </c>
    </row>
    <row r="18">
      <c r="A18" s="2" t="inlineStr">
        <is>
          <t>COL007</t>
        </is>
      </c>
      <c r="B18" s="5">
        <f>IFERROR(VLOOKUP(A18,Cadastro!$A$2:$D$9,2,FALSE),"Não localizado")</f>
        <v/>
      </c>
      <c r="C18" s="2">
        <f>COUNTIF('Controle de Faltas'!$C$2:$C$11,A18)</f>
        <v/>
      </c>
      <c r="D18" s="2">
        <f>SUMIF('Controle de Faltas'!$C$2:$C$11,A18,'Controle de Faltas'!$H$2:$H$11)</f>
        <v/>
      </c>
    </row>
    <row r="19">
      <c r="A19" s="7" t="inlineStr">
        <is>
          <t>COL008</t>
        </is>
      </c>
      <c r="B19" s="8">
        <f>IFERROR(VLOOKUP(A19,Cadastro!$A$2:$D$9,2,FALSE),"Não localizado")</f>
        <v/>
      </c>
      <c r="C19" s="7">
        <f>COUNTIF('Controle de Faltas'!$C$2:$C$11,A19)</f>
        <v/>
      </c>
      <c r="D19" s="7">
        <f>SUMIF('Controle de Faltas'!$C$2:$C$11,A19,'Controle de Faltas'!$H$2:$H$11)</f>
        <v/>
      </c>
    </row>
    <row r="21" ht="30" customHeight="1">
      <c r="A21" s="15" t="inlineStr">
        <is>
          <t>Nota: esta planilha não realiza interpretação jurídica automática. A análise deve considerar políticas internas, contratos e orientação contábil ou trabalhista aplicável.</t>
        </is>
      </c>
    </row>
  </sheetData>
  <mergeCells count="2">
    <mergeCell ref="A1:E1"/>
    <mergeCell ref="A21:E2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2026-08-01T16:39:31Z</dcterms:created>
  <dcterms:modified xmlns:dcterms="http://purl.org/dc/terms/" xmlns:xsi="http://www.w3.org/2001/XMLSchema-instance" xsi:type="dcterms:W3CDTF">2026-08-01T16:39:31Z</dcterms:modified>
</cp:coreProperties>
</file>