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dastro de Ferramentas" sheetId="1" state="visible" r:id="rId1"/>
    <sheet xmlns:r="http://schemas.openxmlformats.org/officeDocument/2006/relationships" name="Movimentações" sheetId="2" state="visible" r:id="rId2"/>
    <sheet xmlns:r="http://schemas.openxmlformats.org/officeDocument/2006/relationships" name="Painel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'Cadastro de Ferramentas'!$A$1:$Q$101</definedName>
    <definedName name="_xlnm._FilterDatabase" localSheetId="1" hidden="1">'Movimentações'!$A$1:$N$101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AAAA"/>
    <numFmt numFmtId="165" formatCode="R$ #.##0,00"/>
    <numFmt numFmtId="166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4"/>
    </font>
    <font>
      <name val="Calibri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22C55E"/>
      </patternFill>
    </fill>
    <fill>
      <patternFill patternType="solid">
        <fgColor rgb="00DC2626"/>
      </patternFill>
    </fill>
    <fill>
      <patternFill patternType="solid">
        <fgColor rgb="0014B8A6"/>
      </patternFill>
    </fill>
    <fill>
      <patternFill patternType="solid">
        <fgColor rgb="00FEE2E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" fontId="4" fillId="7" borderId="1" applyAlignment="1" pivotButton="0" quotePrefix="0" xfId="0">
      <alignment horizontal="center" vertical="center"/>
    </xf>
    <xf numFmtId="0" fontId="1" fillId="8" borderId="1" applyAlignment="1" pivotButton="0" quotePrefix="0" xfId="0">
      <alignment horizontal="left" vertical="center"/>
    </xf>
    <xf numFmtId="0" fontId="1" fillId="8" borderId="1" applyAlignment="1" pivotButton="0" quotePrefix="0" xfId="0">
      <alignment horizontal="center" vertical="center"/>
    </xf>
    <xf numFmtId="0" fontId="1" fillId="8" borderId="1" pivotButton="0" quotePrefix="0" xfId="0"/>
    <xf numFmtId="1" fontId="2" fillId="9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color rgb="001F2937"/>
        <sz val="10"/>
      </font>
      <fill>
        <patternFill patternType="solid">
          <fgColor rgb="00FEE2E2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por categoria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'Painel'!B12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'Painel'!$A$13:$A$18</f>
            </numRef>
          </cat>
          <val>
            <numRef>
              <f>'Painel'!$B$13:$B$18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 em estoque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29" customWidth="1" min="3" max="3"/>
    <col width="22" customWidth="1" min="4" max="4"/>
    <col width="16" customWidth="1" min="5" max="5"/>
    <col width="16" customWidth="1" min="6" max="6"/>
    <col width="31" customWidth="1" min="7" max="7"/>
    <col width="20" customWidth="1" min="8" max="8"/>
    <col width="15" customWidth="1" min="9" max="9"/>
    <col width="12" customWidth="1" min="10" max="10"/>
    <col width="12" customWidth="1" min="11" max="11"/>
    <col width="14" customWidth="1" min="12" max="12"/>
    <col width="16" customWidth="1" min="13" max="13"/>
    <col width="28" customWidth="1" min="14" max="14"/>
    <col width="22" customWidth="1" min="15" max="15"/>
    <col width="22" customWidth="1" min="16" max="16"/>
    <col width="30" customWidth="1" min="17" max="17"/>
  </cols>
  <sheetData>
    <row r="1" ht="32" customHeight="1">
      <c r="A1" s="1" t="inlineStr">
        <is>
          <t>Código da ferramenta</t>
        </is>
      </c>
      <c r="B1" s="1" t="inlineStr">
        <is>
          <t>Ferramenta</t>
        </is>
      </c>
      <c r="C1" s="1" t="inlineStr">
        <is>
          <t>Categoria</t>
        </is>
      </c>
      <c r="D1" s="1" t="inlineStr">
        <is>
          <t>Marca/modelo</t>
        </is>
      </c>
      <c r="E1" s="1" t="inlineStr">
        <is>
          <t>Número de série</t>
        </is>
      </c>
      <c r="F1" s="1" t="inlineStr">
        <is>
          <t>Data de aquisição</t>
        </is>
      </c>
      <c r="G1" s="1" t="inlineStr">
        <is>
          <t>Fornecedor</t>
        </is>
      </c>
      <c r="H1" s="1" t="inlineStr">
        <is>
          <t>Valor de aquisição (R$)</t>
        </is>
      </c>
      <c r="I1" s="1" t="inlineStr">
        <is>
          <t>Estoque inicial</t>
        </is>
      </c>
      <c r="J1" s="1" t="inlineStr">
        <is>
          <t>Entradas</t>
        </is>
      </c>
      <c r="K1" s="1" t="inlineStr">
        <is>
          <t>Saídas</t>
        </is>
      </c>
      <c r="L1" s="1" t="inlineStr">
        <is>
          <t>Saldo atual</t>
        </is>
      </c>
      <c r="M1" s="1" t="inlineStr">
        <is>
          <t>Estoque mínimo</t>
        </is>
      </c>
      <c r="N1" s="1" t="inlineStr">
        <is>
          <t>Localização</t>
        </is>
      </c>
      <c r="O1" s="1" t="inlineStr">
        <is>
          <t>Responsável atual</t>
        </is>
      </c>
      <c r="P1" s="1" t="inlineStr">
        <is>
          <t>Status</t>
        </is>
      </c>
      <c r="Q1" s="1" t="inlineStr">
        <is>
          <t>Observações</t>
        </is>
      </c>
    </row>
    <row r="2">
      <c r="A2" s="2" t="inlineStr">
        <is>
          <t>FER-001</t>
        </is>
      </c>
      <c r="B2" s="3" t="inlineStr">
        <is>
          <t>Furadeira de impacto</t>
        </is>
      </c>
      <c r="C2" s="3" t="inlineStr">
        <is>
          <t>Furadeiras e Parafusadeiras</t>
        </is>
      </c>
      <c r="D2" s="3" t="inlineStr">
        <is>
          <t>Bosch GSB 13 RE</t>
        </is>
      </c>
      <c r="E2" s="2" t="inlineStr">
        <is>
          <t>BOS-13001</t>
        </is>
      </c>
      <c r="F2" s="24" t="n">
        <v>45301</v>
      </c>
      <c r="G2" s="3" t="inlineStr">
        <is>
          <t>Ferragens Paulista - São Paulo/SP</t>
        </is>
      </c>
      <c r="H2" s="25" t="n">
        <v>789.9</v>
      </c>
      <c r="I2" s="6" t="n">
        <v>4</v>
      </c>
      <c r="J2" s="7">
        <f>IF(A2="","",SUMIF('Movimentações'!$C$2:$C$1000,A2,'Movimentações'!$E$2:$E$1000))</f>
        <v/>
      </c>
      <c r="K2" s="7">
        <f>IF(A2="","",SUMIF('Movimentações'!$C$2:$C$1000,A2,'Movimentações'!$F$2:$F$1000))</f>
        <v/>
      </c>
      <c r="L2" s="7">
        <f>IF(A2="","",I2+J2-K2)</f>
        <v/>
      </c>
      <c r="M2" s="6" t="n">
        <v>2</v>
      </c>
      <c r="N2" s="3" t="inlineStr">
        <is>
          <t>Almoxarifado - São Paulo/SP</t>
        </is>
      </c>
      <c r="O2" s="3" t="inlineStr">
        <is>
          <t>Ana Souza</t>
        </is>
      </c>
      <c r="P2" s="8">
        <f>IF(A2="","",IF(L2&lt;=0,"Indisponível",IF(L2&lt;=M2,"Reposição necessária","Disponível")))</f>
        <v/>
      </c>
      <c r="Q2" s="3" t="inlineStr">
        <is>
          <t>Uso geral em obras</t>
        </is>
      </c>
    </row>
    <row r="3">
      <c r="A3" s="2" t="inlineStr">
        <is>
          <t>FER-002</t>
        </is>
      </c>
      <c r="B3" s="3" t="inlineStr">
        <is>
          <t>Parafusadeira</t>
        </is>
      </c>
      <c r="C3" s="3" t="inlineStr">
        <is>
          <t>Furadeiras e Parafusadeiras</t>
        </is>
      </c>
      <c r="D3" s="3" t="inlineStr">
        <is>
          <t>Makita DF333D</t>
        </is>
      </c>
      <c r="E3" s="2" t="inlineStr">
        <is>
          <t>MAK-33002</t>
        </is>
      </c>
      <c r="F3" s="24" t="n">
        <v>45373</v>
      </c>
      <c r="G3" s="3" t="inlineStr">
        <is>
          <t>Casa do Construtor - Campinas/SP</t>
        </is>
      </c>
      <c r="H3" s="25" t="n">
        <v>649.9</v>
      </c>
      <c r="I3" s="6" t="n">
        <v>3</v>
      </c>
      <c r="J3" s="9">
        <f>IF(A3="","",SUMIF('Movimentações'!$C$2:$C$1000,A3,'Movimentações'!$E$2:$E$1000))</f>
        <v/>
      </c>
      <c r="K3" s="9">
        <f>IF(A3="","",SUMIF('Movimentações'!$C$2:$C$1000,A3,'Movimentações'!$F$2:$F$1000))</f>
        <v/>
      </c>
      <c r="L3" s="9">
        <f>IF(A3="","",I3+J3-K3)</f>
        <v/>
      </c>
      <c r="M3" s="6" t="n">
        <v>2</v>
      </c>
      <c r="N3" s="3" t="inlineStr">
        <is>
          <t>Obra Residencial - Campinas/SP</t>
        </is>
      </c>
      <c r="O3" s="3" t="inlineStr">
        <is>
          <t>Carlos Oliveira</t>
        </is>
      </c>
      <c r="P3" s="10">
        <f>IF(A3="","",IF(L3&lt;=0,"Indisponível",IF(L3&lt;=M3,"Reposição necessária","Disponível")))</f>
        <v/>
      </c>
      <c r="Q3" s="3" t="inlineStr">
        <is>
          <t>Acompanha duas baterias</t>
        </is>
      </c>
    </row>
    <row r="4">
      <c r="A4" s="2" t="inlineStr">
        <is>
          <t>FER-003</t>
        </is>
      </c>
      <c r="B4" s="3" t="inlineStr">
        <is>
          <t>Esmerilhadeira angular</t>
        </is>
      </c>
      <c r="C4" s="3" t="inlineStr">
        <is>
          <t>Corte e Desbaste</t>
        </is>
      </c>
      <c r="D4" s="3" t="inlineStr">
        <is>
          <t>Vonder EAV 650</t>
        </is>
      </c>
      <c r="E4" s="2" t="inlineStr">
        <is>
          <t>VON-65003</t>
        </is>
      </c>
      <c r="F4" s="24" t="n">
        <v>45427</v>
      </c>
      <c r="G4" s="3" t="inlineStr">
        <is>
          <t>Ferramentas Minas - Belo Horizonte/MG</t>
        </is>
      </c>
      <c r="H4" s="25" t="n">
        <v>429</v>
      </c>
      <c r="I4" s="6" t="n">
        <v>2</v>
      </c>
      <c r="J4" s="7">
        <f>IF(A4="","",SUMIF('Movimentações'!$C$2:$C$1000,A4,'Movimentações'!$E$2:$E$1000))</f>
        <v/>
      </c>
      <c r="K4" s="7">
        <f>IF(A4="","",SUMIF('Movimentações'!$C$2:$C$1000,A4,'Movimentações'!$F$2:$F$1000))</f>
        <v/>
      </c>
      <c r="L4" s="7">
        <f>IF(A4="","",I4+J4-K4)</f>
        <v/>
      </c>
      <c r="M4" s="6" t="n">
        <v>1</v>
      </c>
      <c r="N4" s="3" t="inlineStr">
        <is>
          <t>Manutenção - Belo Horizonte/MG</t>
        </is>
      </c>
      <c r="O4" s="3" t="inlineStr">
        <is>
          <t>Marina Santos</t>
        </is>
      </c>
      <c r="P4" s="8">
        <f>IF(A4="","",IF(L4&lt;=0,"Indisponível",IF(L4&lt;=M4,"Reposição necessária","Disponível")))</f>
        <v/>
      </c>
      <c r="Q4" s="3" t="inlineStr">
        <is>
          <t>Em manutenção preventiva</t>
        </is>
      </c>
    </row>
    <row r="5">
      <c r="A5" s="2" t="inlineStr">
        <is>
          <t>FER-004</t>
        </is>
      </c>
      <c r="B5" s="3" t="inlineStr">
        <is>
          <t>Trena de 8 metros</t>
        </is>
      </c>
      <c r="C5" s="3" t="inlineStr">
        <is>
          <t>Medição</t>
        </is>
      </c>
      <c r="D5" s="3" t="inlineStr">
        <is>
          <t>Starrett STS34</t>
        </is>
      </c>
      <c r="E5" s="2" t="inlineStr">
        <is>
          <t>STA-80004</t>
        </is>
      </c>
      <c r="F5" s="24" t="n">
        <v>45509</v>
      </c>
      <c r="G5" s="3" t="inlineStr">
        <is>
          <t>Medições Técnicas - Curitiba/PR</t>
        </is>
      </c>
      <c r="H5" s="25" t="n">
        <v>85</v>
      </c>
      <c r="I5" s="6" t="n">
        <v>10</v>
      </c>
      <c r="J5" s="9">
        <f>IF(A5="","",SUMIF('Movimentações'!$C$2:$C$1000,A5,'Movimentações'!$E$2:$E$1000))</f>
        <v/>
      </c>
      <c r="K5" s="9">
        <f>IF(A5="","",SUMIF('Movimentações'!$C$2:$C$1000,A5,'Movimentações'!$F$2:$F$1000))</f>
        <v/>
      </c>
      <c r="L5" s="9">
        <f>IF(A5="","",I5+J5-K5)</f>
        <v/>
      </c>
      <c r="M5" s="6" t="n">
        <v>3</v>
      </c>
      <c r="N5" s="3" t="inlineStr">
        <is>
          <t>Almoxarifado - Curitiba/PR</t>
        </is>
      </c>
      <c r="O5" s="3" t="inlineStr">
        <is>
          <t>João Pereira</t>
        </is>
      </c>
      <c r="P5" s="10">
        <f>IF(A5="","",IF(L5&lt;=0,"Indisponível",IF(L5&lt;=M5,"Reposição necessária","Disponível")))</f>
        <v/>
      </c>
      <c r="Q5" s="3" t="inlineStr">
        <is>
          <t>Fita com trava reforçada</t>
        </is>
      </c>
    </row>
    <row r="6">
      <c r="A6" s="2" t="inlineStr">
        <is>
          <t>FER-005</t>
        </is>
      </c>
      <c r="B6" s="3" t="inlineStr">
        <is>
          <t>Multímetro digital</t>
        </is>
      </c>
      <c r="C6" s="3" t="inlineStr">
        <is>
          <t>Medição</t>
        </is>
      </c>
      <c r="D6" s="3" t="inlineStr">
        <is>
          <t>Minipa ET-1002</t>
        </is>
      </c>
      <c r="E6" s="2" t="inlineStr">
        <is>
          <t>MIN-10005</t>
        </is>
      </c>
      <c r="F6" s="24" t="n">
        <v>45675</v>
      </c>
      <c r="G6" s="3" t="inlineStr">
        <is>
          <t>Elétrica Recife - Recife/PE</t>
        </is>
      </c>
      <c r="H6" s="25" t="n">
        <v>329</v>
      </c>
      <c r="I6" s="6" t="n">
        <v>3</v>
      </c>
      <c r="J6" s="7">
        <f>IF(A6="","",SUMIF('Movimentações'!$C$2:$C$1000,A6,'Movimentações'!$E$2:$E$1000))</f>
        <v/>
      </c>
      <c r="K6" s="7">
        <f>IF(A6="","",SUMIF('Movimentações'!$C$2:$C$1000,A6,'Movimentações'!$F$2:$F$1000))</f>
        <v/>
      </c>
      <c r="L6" s="7">
        <f>IF(A6="","",I6+J6-K6)</f>
        <v/>
      </c>
      <c r="M6" s="6" t="n">
        <v>1</v>
      </c>
      <c r="N6" s="3" t="inlineStr">
        <is>
          <t>Setor Elétrico - São Paulo/SP</t>
        </is>
      </c>
      <c r="O6" s="3" t="inlineStr">
        <is>
          <t>Ana Souza</t>
        </is>
      </c>
      <c r="P6" s="8">
        <f>IF(A6="","",IF(L6&lt;=0,"Indisponível",IF(L6&lt;=M6,"Reposição necessária","Disponível")))</f>
        <v/>
      </c>
      <c r="Q6" s="3" t="inlineStr">
        <is>
          <t>Acompanha pontas de prova</t>
        </is>
      </c>
    </row>
    <row r="7">
      <c r="A7" s="2" t="inlineStr">
        <is>
          <t>FER-006</t>
        </is>
      </c>
      <c r="B7" s="3" t="inlineStr">
        <is>
          <t>Serra circular</t>
        </is>
      </c>
      <c r="C7" s="3" t="inlineStr">
        <is>
          <t>Corte e Desbaste</t>
        </is>
      </c>
      <c r="D7" s="3" t="inlineStr">
        <is>
          <t>Makita HS7600</t>
        </is>
      </c>
      <c r="E7" s="2" t="inlineStr">
        <is>
          <t>MAK-76006</t>
        </is>
      </c>
      <c r="F7" s="24" t="n">
        <v>45777</v>
      </c>
      <c r="G7" s="3" t="inlineStr">
        <is>
          <t>Ferramentas Paulista - São Paulo/SP</t>
        </is>
      </c>
      <c r="H7" s="25" t="n">
        <v>1150</v>
      </c>
      <c r="I7" s="6" t="n">
        <v>2</v>
      </c>
      <c r="J7" s="9">
        <f>IF(A7="","",SUMIF('Movimentações'!$C$2:$C$1000,A7,'Movimentações'!$E$2:$E$1000))</f>
        <v/>
      </c>
      <c r="K7" s="9">
        <f>IF(A7="","",SUMIF('Movimentações'!$C$2:$C$1000,A7,'Movimentações'!$F$2:$F$1000))</f>
        <v/>
      </c>
      <c r="L7" s="9">
        <f>IF(A7="","",I7+J7-K7)</f>
        <v/>
      </c>
      <c r="M7" s="6" t="n">
        <v>1</v>
      </c>
      <c r="N7" s="3" t="inlineStr">
        <is>
          <t>Obra Comercial - Jundiaí/SP</t>
        </is>
      </c>
      <c r="O7" s="3" t="inlineStr">
        <is>
          <t>Carlos Oliveira</t>
        </is>
      </c>
      <c r="P7" s="10">
        <f>IF(A7="","",IF(L7&lt;=0,"Indisponível",IF(L7&lt;=M7,"Reposição necessária","Disponível")))</f>
        <v/>
      </c>
      <c r="Q7" s="3" t="inlineStr">
        <is>
          <t>Disco de corte reservado</t>
        </is>
      </c>
    </row>
    <row r="8">
      <c r="A8" s="2" t="inlineStr">
        <is>
          <t>FER-007</t>
        </is>
      </c>
      <c r="B8" s="3" t="inlineStr">
        <is>
          <t>Jogo de chaves combinadas</t>
        </is>
      </c>
      <c r="C8" s="3" t="inlineStr">
        <is>
          <t>Ferramentas Manuais</t>
        </is>
      </c>
      <c r="D8" s="3" t="inlineStr">
        <is>
          <t>Gedore Red 10 peças</t>
        </is>
      </c>
      <c r="E8" s="2" t="inlineStr">
        <is>
          <t>GED-10007</t>
        </is>
      </c>
      <c r="F8" s="24" t="n">
        <v>45850</v>
      </c>
      <c r="G8" s="3" t="inlineStr">
        <is>
          <t>Ferragens Curitiba - Curitiba/PR</t>
        </is>
      </c>
      <c r="H8" s="25" t="n">
        <v>215</v>
      </c>
      <c r="I8" s="6" t="n">
        <v>6</v>
      </c>
      <c r="J8" s="7">
        <f>IF(A8="","",SUMIF('Movimentações'!$C$2:$C$1000,A8,'Movimentações'!$E$2:$E$1000))</f>
        <v/>
      </c>
      <c r="K8" s="7">
        <f>IF(A8="","",SUMIF('Movimentações'!$C$2:$C$1000,A8,'Movimentações'!$F$2:$F$1000))</f>
        <v/>
      </c>
      <c r="L8" s="7">
        <f>IF(A8="","",I8+J8-K8)</f>
        <v/>
      </c>
      <c r="M8" s="6" t="n">
        <v>2</v>
      </c>
      <c r="N8" s="3" t="inlineStr">
        <is>
          <t>Almoxarifado - Curitiba/PR</t>
        </is>
      </c>
      <c r="O8" s="3" t="inlineStr">
        <is>
          <t>João Pereira</t>
        </is>
      </c>
      <c r="P8" s="8">
        <f>IF(A8="","",IF(L8&lt;=0,"Indisponível",IF(L8&lt;=M8,"Reposição necessária","Disponível")))</f>
        <v/>
      </c>
      <c r="Q8" s="3" t="inlineStr">
        <is>
          <t>Medidas de 6 mm a 22 mm</t>
        </is>
      </c>
    </row>
    <row r="9">
      <c r="A9" s="2" t="inlineStr">
        <is>
          <t>FER-008</t>
        </is>
      </c>
      <c r="B9" s="3" t="inlineStr">
        <is>
          <t>Alicate amperímetro</t>
        </is>
      </c>
      <c r="C9" s="3" t="inlineStr">
        <is>
          <t>Medição</t>
        </is>
      </c>
      <c r="D9" s="3" t="inlineStr">
        <is>
          <t>Minipa ET-3200</t>
        </is>
      </c>
      <c r="E9" s="2" t="inlineStr">
        <is>
          <t>MIN-32008</t>
        </is>
      </c>
      <c r="F9" s="24" t="n">
        <v>45981</v>
      </c>
      <c r="G9" s="3" t="inlineStr">
        <is>
          <t>Elétrica Minas - Belo Horizonte/MG</t>
        </is>
      </c>
      <c r="H9" s="25" t="n">
        <v>475</v>
      </c>
      <c r="I9" s="6" t="n">
        <v>2</v>
      </c>
      <c r="J9" s="9">
        <f>IF(A9="","",SUMIF('Movimentações'!$C$2:$C$1000,A9,'Movimentações'!$E$2:$E$1000))</f>
        <v/>
      </c>
      <c r="K9" s="9">
        <f>IF(A9="","",SUMIF('Movimentações'!$C$2:$C$1000,A9,'Movimentações'!$F$2:$F$1000))</f>
        <v/>
      </c>
      <c r="L9" s="9">
        <f>IF(A9="","",I9+J9-K9)</f>
        <v/>
      </c>
      <c r="M9" s="6" t="n">
        <v>1</v>
      </c>
      <c r="N9" s="3" t="inlineStr">
        <is>
          <t>Setor Elétrico - Belo Horizonte/MG</t>
        </is>
      </c>
      <c r="O9" s="3" t="inlineStr">
        <is>
          <t>Marina Santos</t>
        </is>
      </c>
      <c r="P9" s="10">
        <f>IF(A9="","",IF(L9&lt;=0,"Indisponível",IF(L9&lt;=M9,"Reposição necessária","Disponível")))</f>
        <v/>
      </c>
      <c r="Q9" s="3" t="inlineStr">
        <is>
          <t>Uso exclusivo para instalações</t>
        </is>
      </c>
    </row>
    <row r="10">
      <c r="A10" s="2" t="inlineStr">
        <is>
          <t>FER-009</t>
        </is>
      </c>
      <c r="B10" s="3" t="inlineStr">
        <is>
          <t>Martelete rompedor</t>
        </is>
      </c>
      <c r="C10" s="3" t="inlineStr">
        <is>
          <t>Demolição</t>
        </is>
      </c>
      <c r="D10" s="3" t="inlineStr">
        <is>
          <t>Bosch GBH 2-24 D</t>
        </is>
      </c>
      <c r="E10" s="2" t="inlineStr">
        <is>
          <t>BOS-24009</t>
        </is>
      </c>
      <c r="F10" s="24" t="n">
        <v>46089</v>
      </c>
      <c r="G10" s="3" t="inlineStr">
        <is>
          <t>Construir Bem - Campinas/SP</t>
        </is>
      </c>
      <c r="H10" s="25" t="n">
        <v>2800</v>
      </c>
      <c r="I10" s="6" t="n">
        <v>2</v>
      </c>
      <c r="J10" s="7">
        <f>IF(A10="","",SUMIF('Movimentações'!$C$2:$C$1000,A10,'Movimentações'!$E$2:$E$1000))</f>
        <v/>
      </c>
      <c r="K10" s="7">
        <f>IF(A10="","",SUMIF('Movimentações'!$C$2:$C$1000,A10,'Movimentações'!$F$2:$F$1000))</f>
        <v/>
      </c>
      <c r="L10" s="7">
        <f>IF(A10="","",I10+J10-K10)</f>
        <v/>
      </c>
      <c r="M10" s="6" t="n">
        <v>1</v>
      </c>
      <c r="N10" s="3" t="inlineStr">
        <is>
          <t>Almoxarifado - Campinas/SP</t>
        </is>
      </c>
      <c r="O10" s="3" t="inlineStr">
        <is>
          <t>Carlos Oliveira</t>
        </is>
      </c>
      <c r="P10" s="8">
        <f>IF(A10="","",IF(L10&lt;=0,"Indisponível",IF(L10&lt;=M10,"Reposição necessária","Disponível")))</f>
        <v/>
      </c>
      <c r="Q10" s="3" t="inlineStr">
        <is>
          <t>Acompanha maleta e brocas</t>
        </is>
      </c>
    </row>
    <row r="11">
      <c r="A11" s="2" t="inlineStr">
        <is>
          <t>FER-010</t>
        </is>
      </c>
      <c r="B11" s="3" t="inlineStr">
        <is>
          <t>Escada extensível</t>
        </is>
      </c>
      <c r="C11" s="3" t="inlineStr">
        <is>
          <t>Acesso</t>
        </is>
      </c>
      <c r="D11" s="3" t="inlineStr">
        <is>
          <t>Mor Alumínio 7,20 m</t>
        </is>
      </c>
      <c r="E11" s="2" t="inlineStr">
        <is>
          <t>MOR-72010</t>
        </is>
      </c>
      <c r="F11" s="24" t="n">
        <v>46249</v>
      </c>
      <c r="G11" s="3" t="inlineStr">
        <is>
          <t>Equipamentos Recife - Recife/PE</t>
        </is>
      </c>
      <c r="H11" s="25" t="n">
        <v>690</v>
      </c>
      <c r="I11" s="6" t="n">
        <v>3</v>
      </c>
      <c r="J11" s="9">
        <f>IF(A11="","",SUMIF('Movimentações'!$C$2:$C$1000,A11,'Movimentações'!$E$2:$E$1000))</f>
        <v/>
      </c>
      <c r="K11" s="9">
        <f>IF(A11="","",SUMIF('Movimentações'!$C$2:$C$1000,A11,'Movimentações'!$F$2:$F$1000))</f>
        <v/>
      </c>
      <c r="L11" s="9">
        <f>IF(A11="","",I11+J11-K11)</f>
        <v/>
      </c>
      <c r="M11" s="6" t="n">
        <v>1</v>
      </c>
      <c r="N11" s="3" t="inlineStr">
        <is>
          <t>Obra Industrial - Recife/PE</t>
        </is>
      </c>
      <c r="O11" s="3" t="inlineStr">
        <is>
          <t>Ana Souza</t>
        </is>
      </c>
      <c r="P11" s="10">
        <f>IF(A11="","",IF(L11&lt;=0,"Indisponível",IF(L11&lt;=M11,"Reposição necessária","Disponível")))</f>
        <v/>
      </c>
      <c r="Q11" s="3" t="inlineStr">
        <is>
          <t>Inspecionar travas antes do uso</t>
        </is>
      </c>
    </row>
    <row r="12">
      <c r="A12" s="2" t="n"/>
      <c r="B12" s="3" t="n"/>
      <c r="C12" s="3" t="n"/>
      <c r="D12" s="3" t="n"/>
      <c r="E12" s="2" t="n"/>
      <c r="F12" s="24" t="n"/>
      <c r="G12" s="3" t="n"/>
      <c r="H12" s="25" t="n"/>
      <c r="I12" s="6" t="n"/>
      <c r="J12" s="7">
        <f>IF(A12="","",SUMIF('Movimentações'!$C$2:$C$1000,A12,'Movimentações'!$E$2:$E$1000))</f>
        <v/>
      </c>
      <c r="K12" s="7">
        <f>IF(A12="","",SUMIF('Movimentações'!$C$2:$C$1000,A12,'Movimentações'!$F$2:$F$1000))</f>
        <v/>
      </c>
      <c r="L12" s="7">
        <f>IF(A12="","",I12+J12-K12)</f>
        <v/>
      </c>
      <c r="M12" s="6" t="n"/>
      <c r="N12" s="3" t="n"/>
      <c r="O12" s="3" t="n"/>
      <c r="P12" s="8">
        <f>IF(A12="","",IF(L12&lt;=0,"Indisponível",IF(L12&lt;=M12,"Reposição necessária","Disponível")))</f>
        <v/>
      </c>
      <c r="Q12" s="3" t="n"/>
    </row>
    <row r="13">
      <c r="A13" s="2" t="n"/>
      <c r="B13" s="3" t="n"/>
      <c r="C13" s="3" t="n"/>
      <c r="D13" s="3" t="n"/>
      <c r="E13" s="2" t="n"/>
      <c r="F13" s="24" t="n"/>
      <c r="G13" s="3" t="n"/>
      <c r="H13" s="25" t="n"/>
      <c r="I13" s="6" t="n"/>
      <c r="J13" s="9">
        <f>IF(A13="","",SUMIF('Movimentações'!$C$2:$C$1000,A13,'Movimentações'!$E$2:$E$1000))</f>
        <v/>
      </c>
      <c r="K13" s="9">
        <f>IF(A13="","",SUMIF('Movimentações'!$C$2:$C$1000,A13,'Movimentações'!$F$2:$F$1000))</f>
        <v/>
      </c>
      <c r="L13" s="9">
        <f>IF(A13="","",I13+J13-K13)</f>
        <v/>
      </c>
      <c r="M13" s="6" t="n"/>
      <c r="N13" s="3" t="n"/>
      <c r="O13" s="3" t="n"/>
      <c r="P13" s="10">
        <f>IF(A13="","",IF(L13&lt;=0,"Indisponível",IF(L13&lt;=M13,"Reposição necessária","Disponível")))</f>
        <v/>
      </c>
      <c r="Q13" s="3" t="n"/>
    </row>
    <row r="14">
      <c r="A14" s="2" t="n"/>
      <c r="B14" s="3" t="n"/>
      <c r="C14" s="3" t="n"/>
      <c r="D14" s="3" t="n"/>
      <c r="E14" s="2" t="n"/>
      <c r="F14" s="24" t="n"/>
      <c r="G14" s="3" t="n"/>
      <c r="H14" s="25" t="n"/>
      <c r="I14" s="6" t="n"/>
      <c r="J14" s="7">
        <f>IF(A14="","",SUMIF('Movimentações'!$C$2:$C$1000,A14,'Movimentações'!$E$2:$E$1000))</f>
        <v/>
      </c>
      <c r="K14" s="7">
        <f>IF(A14="","",SUMIF('Movimentações'!$C$2:$C$1000,A14,'Movimentações'!$F$2:$F$1000))</f>
        <v/>
      </c>
      <c r="L14" s="7">
        <f>IF(A14="","",I14+J14-K14)</f>
        <v/>
      </c>
      <c r="M14" s="6" t="n"/>
      <c r="N14" s="3" t="n"/>
      <c r="O14" s="3" t="n"/>
      <c r="P14" s="8">
        <f>IF(A14="","",IF(L14&lt;=0,"Indisponível",IF(L14&lt;=M14,"Reposição necessária","Disponível")))</f>
        <v/>
      </c>
      <c r="Q14" s="3" t="n"/>
    </row>
    <row r="15">
      <c r="A15" s="2" t="n"/>
      <c r="B15" s="3" t="n"/>
      <c r="C15" s="3" t="n"/>
      <c r="D15" s="3" t="n"/>
      <c r="E15" s="2" t="n"/>
      <c r="F15" s="24" t="n"/>
      <c r="G15" s="3" t="n"/>
      <c r="H15" s="25" t="n"/>
      <c r="I15" s="6" t="n"/>
      <c r="J15" s="9">
        <f>IF(A15="","",SUMIF('Movimentações'!$C$2:$C$1000,A15,'Movimentações'!$E$2:$E$1000))</f>
        <v/>
      </c>
      <c r="K15" s="9">
        <f>IF(A15="","",SUMIF('Movimentações'!$C$2:$C$1000,A15,'Movimentações'!$F$2:$F$1000))</f>
        <v/>
      </c>
      <c r="L15" s="9">
        <f>IF(A15="","",I15+J15-K15)</f>
        <v/>
      </c>
      <c r="M15" s="6" t="n"/>
      <c r="N15" s="3" t="n"/>
      <c r="O15" s="3" t="n"/>
      <c r="P15" s="10">
        <f>IF(A15="","",IF(L15&lt;=0,"Indisponível",IF(L15&lt;=M15,"Reposição necessária","Disponível")))</f>
        <v/>
      </c>
      <c r="Q15" s="3" t="n"/>
    </row>
    <row r="16">
      <c r="A16" s="2" t="n"/>
      <c r="B16" s="3" t="n"/>
      <c r="C16" s="3" t="n"/>
      <c r="D16" s="3" t="n"/>
      <c r="E16" s="2" t="n"/>
      <c r="F16" s="24" t="n"/>
      <c r="G16" s="3" t="n"/>
      <c r="H16" s="25" t="n"/>
      <c r="I16" s="6" t="n"/>
      <c r="J16" s="7">
        <f>IF(A16="","",SUMIF('Movimentações'!$C$2:$C$1000,A16,'Movimentações'!$E$2:$E$1000))</f>
        <v/>
      </c>
      <c r="K16" s="7">
        <f>IF(A16="","",SUMIF('Movimentações'!$C$2:$C$1000,A16,'Movimentações'!$F$2:$F$1000))</f>
        <v/>
      </c>
      <c r="L16" s="7">
        <f>IF(A16="","",I16+J16-K16)</f>
        <v/>
      </c>
      <c r="M16" s="6" t="n"/>
      <c r="N16" s="3" t="n"/>
      <c r="O16" s="3" t="n"/>
      <c r="P16" s="8">
        <f>IF(A16="","",IF(L16&lt;=0,"Indisponível",IF(L16&lt;=M16,"Reposição necessária","Disponível")))</f>
        <v/>
      </c>
      <c r="Q16" s="3" t="n"/>
    </row>
    <row r="17">
      <c r="A17" s="2" t="n"/>
      <c r="B17" s="3" t="n"/>
      <c r="C17" s="3" t="n"/>
      <c r="D17" s="3" t="n"/>
      <c r="E17" s="2" t="n"/>
      <c r="F17" s="24" t="n"/>
      <c r="G17" s="3" t="n"/>
      <c r="H17" s="25" t="n"/>
      <c r="I17" s="6" t="n"/>
      <c r="J17" s="9">
        <f>IF(A17="","",SUMIF('Movimentações'!$C$2:$C$1000,A17,'Movimentações'!$E$2:$E$1000))</f>
        <v/>
      </c>
      <c r="K17" s="9">
        <f>IF(A17="","",SUMIF('Movimentações'!$C$2:$C$1000,A17,'Movimentações'!$F$2:$F$1000))</f>
        <v/>
      </c>
      <c r="L17" s="9">
        <f>IF(A17="","",I17+J17-K17)</f>
        <v/>
      </c>
      <c r="M17" s="6" t="n"/>
      <c r="N17" s="3" t="n"/>
      <c r="O17" s="3" t="n"/>
      <c r="P17" s="10">
        <f>IF(A17="","",IF(L17&lt;=0,"Indisponível",IF(L17&lt;=M17,"Reposição necessária","Disponível")))</f>
        <v/>
      </c>
      <c r="Q17" s="3" t="n"/>
    </row>
    <row r="18">
      <c r="A18" s="2" t="n"/>
      <c r="B18" s="3" t="n"/>
      <c r="C18" s="3" t="n"/>
      <c r="D18" s="3" t="n"/>
      <c r="E18" s="2" t="n"/>
      <c r="F18" s="24" t="n"/>
      <c r="G18" s="3" t="n"/>
      <c r="H18" s="25" t="n"/>
      <c r="I18" s="6" t="n"/>
      <c r="J18" s="7">
        <f>IF(A18="","",SUMIF('Movimentações'!$C$2:$C$1000,A18,'Movimentações'!$E$2:$E$1000))</f>
        <v/>
      </c>
      <c r="K18" s="7">
        <f>IF(A18="","",SUMIF('Movimentações'!$C$2:$C$1000,A18,'Movimentações'!$F$2:$F$1000))</f>
        <v/>
      </c>
      <c r="L18" s="7">
        <f>IF(A18="","",I18+J18-K18)</f>
        <v/>
      </c>
      <c r="M18" s="6" t="n"/>
      <c r="N18" s="3" t="n"/>
      <c r="O18" s="3" t="n"/>
      <c r="P18" s="8">
        <f>IF(A18="","",IF(L18&lt;=0,"Indisponível",IF(L18&lt;=M18,"Reposição necessária","Disponível")))</f>
        <v/>
      </c>
      <c r="Q18" s="3" t="n"/>
    </row>
    <row r="19">
      <c r="A19" s="2" t="n"/>
      <c r="B19" s="3" t="n"/>
      <c r="C19" s="3" t="n"/>
      <c r="D19" s="3" t="n"/>
      <c r="E19" s="2" t="n"/>
      <c r="F19" s="24" t="n"/>
      <c r="G19" s="3" t="n"/>
      <c r="H19" s="25" t="n"/>
      <c r="I19" s="6" t="n"/>
      <c r="J19" s="9">
        <f>IF(A19="","",SUMIF('Movimentações'!$C$2:$C$1000,A19,'Movimentações'!$E$2:$E$1000))</f>
        <v/>
      </c>
      <c r="K19" s="9">
        <f>IF(A19="","",SUMIF('Movimentações'!$C$2:$C$1000,A19,'Movimentações'!$F$2:$F$1000))</f>
        <v/>
      </c>
      <c r="L19" s="9">
        <f>IF(A19="","",I19+J19-K19)</f>
        <v/>
      </c>
      <c r="M19" s="6" t="n"/>
      <c r="N19" s="3" t="n"/>
      <c r="O19" s="3" t="n"/>
      <c r="P19" s="10">
        <f>IF(A19="","",IF(L19&lt;=0,"Indisponível",IF(L19&lt;=M19,"Reposição necessária","Disponível")))</f>
        <v/>
      </c>
      <c r="Q19" s="3" t="n"/>
    </row>
    <row r="20">
      <c r="A20" s="2" t="n"/>
      <c r="B20" s="3" t="n"/>
      <c r="C20" s="3" t="n"/>
      <c r="D20" s="3" t="n"/>
      <c r="E20" s="2" t="n"/>
      <c r="F20" s="24" t="n"/>
      <c r="G20" s="3" t="n"/>
      <c r="H20" s="25" t="n"/>
      <c r="I20" s="6" t="n"/>
      <c r="J20" s="7">
        <f>IF(A20="","",SUMIF('Movimentações'!$C$2:$C$1000,A20,'Movimentações'!$E$2:$E$1000))</f>
        <v/>
      </c>
      <c r="K20" s="7">
        <f>IF(A20="","",SUMIF('Movimentações'!$C$2:$C$1000,A20,'Movimentações'!$F$2:$F$1000))</f>
        <v/>
      </c>
      <c r="L20" s="7">
        <f>IF(A20="","",I20+J20-K20)</f>
        <v/>
      </c>
      <c r="M20" s="6" t="n"/>
      <c r="N20" s="3" t="n"/>
      <c r="O20" s="3" t="n"/>
      <c r="P20" s="8">
        <f>IF(A20="","",IF(L20&lt;=0,"Indisponível",IF(L20&lt;=M20,"Reposição necessária","Disponível")))</f>
        <v/>
      </c>
      <c r="Q20" s="3" t="n"/>
    </row>
    <row r="21">
      <c r="A21" s="2" t="n"/>
      <c r="B21" s="3" t="n"/>
      <c r="C21" s="3" t="n"/>
      <c r="D21" s="3" t="n"/>
      <c r="E21" s="2" t="n"/>
      <c r="F21" s="24" t="n"/>
      <c r="G21" s="3" t="n"/>
      <c r="H21" s="25" t="n"/>
      <c r="I21" s="6" t="n"/>
      <c r="J21" s="9">
        <f>IF(A21="","",SUMIF('Movimentações'!$C$2:$C$1000,A21,'Movimentações'!$E$2:$E$1000))</f>
        <v/>
      </c>
      <c r="K21" s="9">
        <f>IF(A21="","",SUMIF('Movimentações'!$C$2:$C$1000,A21,'Movimentações'!$F$2:$F$1000))</f>
        <v/>
      </c>
      <c r="L21" s="9">
        <f>IF(A21="","",I21+J21-K21)</f>
        <v/>
      </c>
      <c r="M21" s="6" t="n"/>
      <c r="N21" s="3" t="n"/>
      <c r="O21" s="3" t="n"/>
      <c r="P21" s="10">
        <f>IF(A21="","",IF(L21&lt;=0,"Indisponível",IF(L21&lt;=M21,"Reposição necessária","Disponível")))</f>
        <v/>
      </c>
      <c r="Q21" s="3" t="n"/>
    </row>
    <row r="22">
      <c r="A22" s="2" t="n"/>
      <c r="B22" s="3" t="n"/>
      <c r="C22" s="3" t="n"/>
      <c r="D22" s="3" t="n"/>
      <c r="E22" s="2" t="n"/>
      <c r="F22" s="24" t="n"/>
      <c r="G22" s="3" t="n"/>
      <c r="H22" s="25" t="n"/>
      <c r="I22" s="6" t="n"/>
      <c r="J22" s="7">
        <f>IF(A22="","",SUMIF('Movimentações'!$C$2:$C$1000,A22,'Movimentações'!$E$2:$E$1000))</f>
        <v/>
      </c>
      <c r="K22" s="7">
        <f>IF(A22="","",SUMIF('Movimentações'!$C$2:$C$1000,A22,'Movimentações'!$F$2:$F$1000))</f>
        <v/>
      </c>
      <c r="L22" s="7">
        <f>IF(A22="","",I22+J22-K22)</f>
        <v/>
      </c>
      <c r="M22" s="6" t="n"/>
      <c r="N22" s="3" t="n"/>
      <c r="O22" s="3" t="n"/>
      <c r="P22" s="8">
        <f>IF(A22="","",IF(L22&lt;=0,"Indisponível",IF(L22&lt;=M22,"Reposição necessária","Disponível")))</f>
        <v/>
      </c>
      <c r="Q22" s="3" t="n"/>
    </row>
    <row r="23">
      <c r="A23" s="2" t="n"/>
      <c r="B23" s="3" t="n"/>
      <c r="C23" s="3" t="n"/>
      <c r="D23" s="3" t="n"/>
      <c r="E23" s="2" t="n"/>
      <c r="F23" s="24" t="n"/>
      <c r="G23" s="3" t="n"/>
      <c r="H23" s="25" t="n"/>
      <c r="I23" s="6" t="n"/>
      <c r="J23" s="9">
        <f>IF(A23="","",SUMIF('Movimentações'!$C$2:$C$1000,A23,'Movimentações'!$E$2:$E$1000))</f>
        <v/>
      </c>
      <c r="K23" s="9">
        <f>IF(A23="","",SUMIF('Movimentações'!$C$2:$C$1000,A23,'Movimentações'!$F$2:$F$1000))</f>
        <v/>
      </c>
      <c r="L23" s="9">
        <f>IF(A23="","",I23+J23-K23)</f>
        <v/>
      </c>
      <c r="M23" s="6" t="n"/>
      <c r="N23" s="3" t="n"/>
      <c r="O23" s="3" t="n"/>
      <c r="P23" s="10">
        <f>IF(A23="","",IF(L23&lt;=0,"Indisponível",IF(L23&lt;=M23,"Reposição necessária","Disponível")))</f>
        <v/>
      </c>
      <c r="Q23" s="3" t="n"/>
    </row>
    <row r="24">
      <c r="A24" s="2" t="n"/>
      <c r="B24" s="3" t="n"/>
      <c r="C24" s="3" t="n"/>
      <c r="D24" s="3" t="n"/>
      <c r="E24" s="2" t="n"/>
      <c r="F24" s="24" t="n"/>
      <c r="G24" s="3" t="n"/>
      <c r="H24" s="25" t="n"/>
      <c r="I24" s="6" t="n"/>
      <c r="J24" s="7">
        <f>IF(A24="","",SUMIF('Movimentações'!$C$2:$C$1000,A24,'Movimentações'!$E$2:$E$1000))</f>
        <v/>
      </c>
      <c r="K24" s="7">
        <f>IF(A24="","",SUMIF('Movimentações'!$C$2:$C$1000,A24,'Movimentações'!$F$2:$F$1000))</f>
        <v/>
      </c>
      <c r="L24" s="7">
        <f>IF(A24="","",I24+J24-K24)</f>
        <v/>
      </c>
      <c r="M24" s="6" t="n"/>
      <c r="N24" s="3" t="n"/>
      <c r="O24" s="3" t="n"/>
      <c r="P24" s="8">
        <f>IF(A24="","",IF(L24&lt;=0,"Indisponível",IF(L24&lt;=M24,"Reposição necessária","Disponível")))</f>
        <v/>
      </c>
      <c r="Q24" s="3" t="n"/>
    </row>
    <row r="25">
      <c r="A25" s="2" t="n"/>
      <c r="B25" s="3" t="n"/>
      <c r="C25" s="3" t="n"/>
      <c r="D25" s="3" t="n"/>
      <c r="E25" s="2" t="n"/>
      <c r="F25" s="24" t="n"/>
      <c r="G25" s="3" t="n"/>
      <c r="H25" s="25" t="n"/>
      <c r="I25" s="6" t="n"/>
      <c r="J25" s="9">
        <f>IF(A25="","",SUMIF('Movimentações'!$C$2:$C$1000,A25,'Movimentações'!$E$2:$E$1000))</f>
        <v/>
      </c>
      <c r="K25" s="9">
        <f>IF(A25="","",SUMIF('Movimentações'!$C$2:$C$1000,A25,'Movimentações'!$F$2:$F$1000))</f>
        <v/>
      </c>
      <c r="L25" s="9">
        <f>IF(A25="","",I25+J25-K25)</f>
        <v/>
      </c>
      <c r="M25" s="6" t="n"/>
      <c r="N25" s="3" t="n"/>
      <c r="O25" s="3" t="n"/>
      <c r="P25" s="10">
        <f>IF(A25="","",IF(L25&lt;=0,"Indisponível",IF(L25&lt;=M25,"Reposição necessária","Disponível")))</f>
        <v/>
      </c>
      <c r="Q25" s="3" t="n"/>
    </row>
    <row r="26">
      <c r="A26" s="2" t="n"/>
      <c r="B26" s="3" t="n"/>
      <c r="C26" s="3" t="n"/>
      <c r="D26" s="3" t="n"/>
      <c r="E26" s="2" t="n"/>
      <c r="F26" s="24" t="n"/>
      <c r="G26" s="3" t="n"/>
      <c r="H26" s="25" t="n"/>
      <c r="I26" s="6" t="n"/>
      <c r="J26" s="7">
        <f>IF(A26="","",SUMIF('Movimentações'!$C$2:$C$1000,A26,'Movimentações'!$E$2:$E$1000))</f>
        <v/>
      </c>
      <c r="K26" s="7">
        <f>IF(A26="","",SUMIF('Movimentações'!$C$2:$C$1000,A26,'Movimentações'!$F$2:$F$1000))</f>
        <v/>
      </c>
      <c r="L26" s="7">
        <f>IF(A26="","",I26+J26-K26)</f>
        <v/>
      </c>
      <c r="M26" s="6" t="n"/>
      <c r="N26" s="3" t="n"/>
      <c r="O26" s="3" t="n"/>
      <c r="P26" s="8">
        <f>IF(A26="","",IF(L26&lt;=0,"Indisponível",IF(L26&lt;=M26,"Reposição necessária","Disponível")))</f>
        <v/>
      </c>
      <c r="Q26" s="3" t="n"/>
    </row>
    <row r="27">
      <c r="A27" s="2" t="n"/>
      <c r="B27" s="3" t="n"/>
      <c r="C27" s="3" t="n"/>
      <c r="D27" s="3" t="n"/>
      <c r="E27" s="2" t="n"/>
      <c r="F27" s="24" t="n"/>
      <c r="G27" s="3" t="n"/>
      <c r="H27" s="25" t="n"/>
      <c r="I27" s="6" t="n"/>
      <c r="J27" s="9">
        <f>IF(A27="","",SUMIF('Movimentações'!$C$2:$C$1000,A27,'Movimentações'!$E$2:$E$1000))</f>
        <v/>
      </c>
      <c r="K27" s="9">
        <f>IF(A27="","",SUMIF('Movimentações'!$C$2:$C$1000,A27,'Movimentações'!$F$2:$F$1000))</f>
        <v/>
      </c>
      <c r="L27" s="9">
        <f>IF(A27="","",I27+J27-K27)</f>
        <v/>
      </c>
      <c r="M27" s="6" t="n"/>
      <c r="N27" s="3" t="n"/>
      <c r="O27" s="3" t="n"/>
      <c r="P27" s="10">
        <f>IF(A27="","",IF(L27&lt;=0,"Indisponível",IF(L27&lt;=M27,"Reposição necessária","Disponível")))</f>
        <v/>
      </c>
      <c r="Q27" s="3" t="n"/>
    </row>
    <row r="28">
      <c r="A28" s="2" t="n"/>
      <c r="B28" s="3" t="n"/>
      <c r="C28" s="3" t="n"/>
      <c r="D28" s="3" t="n"/>
      <c r="E28" s="2" t="n"/>
      <c r="F28" s="24" t="n"/>
      <c r="G28" s="3" t="n"/>
      <c r="H28" s="25" t="n"/>
      <c r="I28" s="6" t="n"/>
      <c r="J28" s="7">
        <f>IF(A28="","",SUMIF('Movimentações'!$C$2:$C$1000,A28,'Movimentações'!$E$2:$E$1000))</f>
        <v/>
      </c>
      <c r="K28" s="7">
        <f>IF(A28="","",SUMIF('Movimentações'!$C$2:$C$1000,A28,'Movimentações'!$F$2:$F$1000))</f>
        <v/>
      </c>
      <c r="L28" s="7">
        <f>IF(A28="","",I28+J28-K28)</f>
        <v/>
      </c>
      <c r="M28" s="6" t="n"/>
      <c r="N28" s="3" t="n"/>
      <c r="O28" s="3" t="n"/>
      <c r="P28" s="8">
        <f>IF(A28="","",IF(L28&lt;=0,"Indisponível",IF(L28&lt;=M28,"Reposição necessária","Disponível")))</f>
        <v/>
      </c>
      <c r="Q28" s="3" t="n"/>
    </row>
    <row r="29">
      <c r="A29" s="2" t="n"/>
      <c r="B29" s="3" t="n"/>
      <c r="C29" s="3" t="n"/>
      <c r="D29" s="3" t="n"/>
      <c r="E29" s="2" t="n"/>
      <c r="F29" s="24" t="n"/>
      <c r="G29" s="3" t="n"/>
      <c r="H29" s="25" t="n"/>
      <c r="I29" s="6" t="n"/>
      <c r="J29" s="9">
        <f>IF(A29="","",SUMIF('Movimentações'!$C$2:$C$1000,A29,'Movimentações'!$E$2:$E$1000))</f>
        <v/>
      </c>
      <c r="K29" s="9">
        <f>IF(A29="","",SUMIF('Movimentações'!$C$2:$C$1000,A29,'Movimentações'!$F$2:$F$1000))</f>
        <v/>
      </c>
      <c r="L29" s="9">
        <f>IF(A29="","",I29+J29-K29)</f>
        <v/>
      </c>
      <c r="M29" s="6" t="n"/>
      <c r="N29" s="3" t="n"/>
      <c r="O29" s="3" t="n"/>
      <c r="P29" s="10">
        <f>IF(A29="","",IF(L29&lt;=0,"Indisponível",IF(L29&lt;=M29,"Reposição necessária","Disponível")))</f>
        <v/>
      </c>
      <c r="Q29" s="3" t="n"/>
    </row>
    <row r="30">
      <c r="A30" s="2" t="n"/>
      <c r="B30" s="3" t="n"/>
      <c r="C30" s="3" t="n"/>
      <c r="D30" s="3" t="n"/>
      <c r="E30" s="2" t="n"/>
      <c r="F30" s="24" t="n"/>
      <c r="G30" s="3" t="n"/>
      <c r="H30" s="25" t="n"/>
      <c r="I30" s="6" t="n"/>
      <c r="J30" s="7">
        <f>IF(A30="","",SUMIF('Movimentações'!$C$2:$C$1000,A30,'Movimentações'!$E$2:$E$1000))</f>
        <v/>
      </c>
      <c r="K30" s="7">
        <f>IF(A30="","",SUMIF('Movimentações'!$C$2:$C$1000,A30,'Movimentações'!$F$2:$F$1000))</f>
        <v/>
      </c>
      <c r="L30" s="7">
        <f>IF(A30="","",I30+J30-K30)</f>
        <v/>
      </c>
      <c r="M30" s="6" t="n"/>
      <c r="N30" s="3" t="n"/>
      <c r="O30" s="3" t="n"/>
      <c r="P30" s="8">
        <f>IF(A30="","",IF(L30&lt;=0,"Indisponível",IF(L30&lt;=M30,"Reposição necessária","Disponível")))</f>
        <v/>
      </c>
      <c r="Q30" s="3" t="n"/>
    </row>
    <row r="31">
      <c r="A31" s="2" t="n"/>
      <c r="B31" s="3" t="n"/>
      <c r="C31" s="3" t="n"/>
      <c r="D31" s="3" t="n"/>
      <c r="E31" s="2" t="n"/>
      <c r="F31" s="24" t="n"/>
      <c r="G31" s="3" t="n"/>
      <c r="H31" s="25" t="n"/>
      <c r="I31" s="6" t="n"/>
      <c r="J31" s="9">
        <f>IF(A31="","",SUMIF('Movimentações'!$C$2:$C$1000,A31,'Movimentações'!$E$2:$E$1000))</f>
        <v/>
      </c>
      <c r="K31" s="9">
        <f>IF(A31="","",SUMIF('Movimentações'!$C$2:$C$1000,A31,'Movimentações'!$F$2:$F$1000))</f>
        <v/>
      </c>
      <c r="L31" s="9">
        <f>IF(A31="","",I31+J31-K31)</f>
        <v/>
      </c>
      <c r="M31" s="6" t="n"/>
      <c r="N31" s="3" t="n"/>
      <c r="O31" s="3" t="n"/>
      <c r="P31" s="10">
        <f>IF(A31="","",IF(L31&lt;=0,"Indisponível",IF(L31&lt;=M31,"Reposição necessária","Disponível")))</f>
        <v/>
      </c>
      <c r="Q31" s="3" t="n"/>
    </row>
    <row r="32">
      <c r="A32" s="2" t="n"/>
      <c r="B32" s="3" t="n"/>
      <c r="C32" s="3" t="n"/>
      <c r="D32" s="3" t="n"/>
      <c r="E32" s="2" t="n"/>
      <c r="F32" s="24" t="n"/>
      <c r="G32" s="3" t="n"/>
      <c r="H32" s="25" t="n"/>
      <c r="I32" s="6" t="n"/>
      <c r="J32" s="7">
        <f>IF(A32="","",SUMIF('Movimentações'!$C$2:$C$1000,A32,'Movimentações'!$E$2:$E$1000))</f>
        <v/>
      </c>
      <c r="K32" s="7">
        <f>IF(A32="","",SUMIF('Movimentações'!$C$2:$C$1000,A32,'Movimentações'!$F$2:$F$1000))</f>
        <v/>
      </c>
      <c r="L32" s="7">
        <f>IF(A32="","",I32+J32-K32)</f>
        <v/>
      </c>
      <c r="M32" s="6" t="n"/>
      <c r="N32" s="3" t="n"/>
      <c r="O32" s="3" t="n"/>
      <c r="P32" s="8">
        <f>IF(A32="","",IF(L32&lt;=0,"Indisponível",IF(L32&lt;=M32,"Reposição necessária","Disponível")))</f>
        <v/>
      </c>
      <c r="Q32" s="3" t="n"/>
    </row>
    <row r="33">
      <c r="A33" s="2" t="n"/>
      <c r="B33" s="3" t="n"/>
      <c r="C33" s="3" t="n"/>
      <c r="D33" s="3" t="n"/>
      <c r="E33" s="2" t="n"/>
      <c r="F33" s="24" t="n"/>
      <c r="G33" s="3" t="n"/>
      <c r="H33" s="25" t="n"/>
      <c r="I33" s="6" t="n"/>
      <c r="J33" s="9">
        <f>IF(A33="","",SUMIF('Movimentações'!$C$2:$C$1000,A33,'Movimentações'!$E$2:$E$1000))</f>
        <v/>
      </c>
      <c r="K33" s="9">
        <f>IF(A33="","",SUMIF('Movimentações'!$C$2:$C$1000,A33,'Movimentações'!$F$2:$F$1000))</f>
        <v/>
      </c>
      <c r="L33" s="9">
        <f>IF(A33="","",I33+J33-K33)</f>
        <v/>
      </c>
      <c r="M33" s="6" t="n"/>
      <c r="N33" s="3" t="n"/>
      <c r="O33" s="3" t="n"/>
      <c r="P33" s="10">
        <f>IF(A33="","",IF(L33&lt;=0,"Indisponível",IF(L33&lt;=M33,"Reposição necessária","Disponível")))</f>
        <v/>
      </c>
      <c r="Q33" s="3" t="n"/>
    </row>
    <row r="34">
      <c r="A34" s="2" t="n"/>
      <c r="B34" s="3" t="n"/>
      <c r="C34" s="3" t="n"/>
      <c r="D34" s="3" t="n"/>
      <c r="E34" s="2" t="n"/>
      <c r="F34" s="24" t="n"/>
      <c r="G34" s="3" t="n"/>
      <c r="H34" s="25" t="n"/>
      <c r="I34" s="6" t="n"/>
      <c r="J34" s="7">
        <f>IF(A34="","",SUMIF('Movimentações'!$C$2:$C$1000,A34,'Movimentações'!$E$2:$E$1000))</f>
        <v/>
      </c>
      <c r="K34" s="7">
        <f>IF(A34="","",SUMIF('Movimentações'!$C$2:$C$1000,A34,'Movimentações'!$F$2:$F$1000))</f>
        <v/>
      </c>
      <c r="L34" s="7">
        <f>IF(A34="","",I34+J34-K34)</f>
        <v/>
      </c>
      <c r="M34" s="6" t="n"/>
      <c r="N34" s="3" t="n"/>
      <c r="O34" s="3" t="n"/>
      <c r="P34" s="8">
        <f>IF(A34="","",IF(L34&lt;=0,"Indisponível",IF(L34&lt;=M34,"Reposição necessária","Disponível")))</f>
        <v/>
      </c>
      <c r="Q34" s="3" t="n"/>
    </row>
    <row r="35">
      <c r="A35" s="2" t="n"/>
      <c r="B35" s="3" t="n"/>
      <c r="C35" s="3" t="n"/>
      <c r="D35" s="3" t="n"/>
      <c r="E35" s="2" t="n"/>
      <c r="F35" s="24" t="n"/>
      <c r="G35" s="3" t="n"/>
      <c r="H35" s="25" t="n"/>
      <c r="I35" s="6" t="n"/>
      <c r="J35" s="9">
        <f>IF(A35="","",SUMIF('Movimentações'!$C$2:$C$1000,A35,'Movimentações'!$E$2:$E$1000))</f>
        <v/>
      </c>
      <c r="K35" s="9">
        <f>IF(A35="","",SUMIF('Movimentações'!$C$2:$C$1000,A35,'Movimentações'!$F$2:$F$1000))</f>
        <v/>
      </c>
      <c r="L35" s="9">
        <f>IF(A35="","",I35+J35-K35)</f>
        <v/>
      </c>
      <c r="M35" s="6" t="n"/>
      <c r="N35" s="3" t="n"/>
      <c r="O35" s="3" t="n"/>
      <c r="P35" s="10">
        <f>IF(A35="","",IF(L35&lt;=0,"Indisponível",IF(L35&lt;=M35,"Reposição necessária","Disponível")))</f>
        <v/>
      </c>
      <c r="Q35" s="3" t="n"/>
    </row>
    <row r="36">
      <c r="A36" s="2" t="n"/>
      <c r="B36" s="3" t="n"/>
      <c r="C36" s="3" t="n"/>
      <c r="D36" s="3" t="n"/>
      <c r="E36" s="2" t="n"/>
      <c r="F36" s="24" t="n"/>
      <c r="G36" s="3" t="n"/>
      <c r="H36" s="25" t="n"/>
      <c r="I36" s="6" t="n"/>
      <c r="J36" s="7">
        <f>IF(A36="","",SUMIF('Movimentações'!$C$2:$C$1000,A36,'Movimentações'!$E$2:$E$1000))</f>
        <v/>
      </c>
      <c r="K36" s="7">
        <f>IF(A36="","",SUMIF('Movimentações'!$C$2:$C$1000,A36,'Movimentações'!$F$2:$F$1000))</f>
        <v/>
      </c>
      <c r="L36" s="7">
        <f>IF(A36="","",I36+J36-K36)</f>
        <v/>
      </c>
      <c r="M36" s="6" t="n"/>
      <c r="N36" s="3" t="n"/>
      <c r="O36" s="3" t="n"/>
      <c r="P36" s="8">
        <f>IF(A36="","",IF(L36&lt;=0,"Indisponível",IF(L36&lt;=M36,"Reposição necessária","Disponível")))</f>
        <v/>
      </c>
      <c r="Q36" s="3" t="n"/>
    </row>
    <row r="37">
      <c r="A37" s="2" t="n"/>
      <c r="B37" s="3" t="n"/>
      <c r="C37" s="3" t="n"/>
      <c r="D37" s="3" t="n"/>
      <c r="E37" s="2" t="n"/>
      <c r="F37" s="24" t="n"/>
      <c r="G37" s="3" t="n"/>
      <c r="H37" s="25" t="n"/>
      <c r="I37" s="6" t="n"/>
      <c r="J37" s="9">
        <f>IF(A37="","",SUMIF('Movimentações'!$C$2:$C$1000,A37,'Movimentações'!$E$2:$E$1000))</f>
        <v/>
      </c>
      <c r="K37" s="9">
        <f>IF(A37="","",SUMIF('Movimentações'!$C$2:$C$1000,A37,'Movimentações'!$F$2:$F$1000))</f>
        <v/>
      </c>
      <c r="L37" s="9">
        <f>IF(A37="","",I37+J37-K37)</f>
        <v/>
      </c>
      <c r="M37" s="6" t="n"/>
      <c r="N37" s="3" t="n"/>
      <c r="O37" s="3" t="n"/>
      <c r="P37" s="10">
        <f>IF(A37="","",IF(L37&lt;=0,"Indisponível",IF(L37&lt;=M37,"Reposição necessária","Disponível")))</f>
        <v/>
      </c>
      <c r="Q37" s="3" t="n"/>
    </row>
    <row r="38">
      <c r="A38" s="2" t="n"/>
      <c r="B38" s="3" t="n"/>
      <c r="C38" s="3" t="n"/>
      <c r="D38" s="3" t="n"/>
      <c r="E38" s="2" t="n"/>
      <c r="F38" s="24" t="n"/>
      <c r="G38" s="3" t="n"/>
      <c r="H38" s="25" t="n"/>
      <c r="I38" s="6" t="n"/>
      <c r="J38" s="7">
        <f>IF(A38="","",SUMIF('Movimentações'!$C$2:$C$1000,A38,'Movimentações'!$E$2:$E$1000))</f>
        <v/>
      </c>
      <c r="K38" s="7">
        <f>IF(A38="","",SUMIF('Movimentações'!$C$2:$C$1000,A38,'Movimentações'!$F$2:$F$1000))</f>
        <v/>
      </c>
      <c r="L38" s="7">
        <f>IF(A38="","",I38+J38-K38)</f>
        <v/>
      </c>
      <c r="M38" s="6" t="n"/>
      <c r="N38" s="3" t="n"/>
      <c r="O38" s="3" t="n"/>
      <c r="P38" s="8">
        <f>IF(A38="","",IF(L38&lt;=0,"Indisponível",IF(L38&lt;=M38,"Reposição necessária","Disponível")))</f>
        <v/>
      </c>
      <c r="Q38" s="3" t="n"/>
    </row>
    <row r="39">
      <c r="A39" s="2" t="n"/>
      <c r="B39" s="3" t="n"/>
      <c r="C39" s="3" t="n"/>
      <c r="D39" s="3" t="n"/>
      <c r="E39" s="2" t="n"/>
      <c r="F39" s="24" t="n"/>
      <c r="G39" s="3" t="n"/>
      <c r="H39" s="25" t="n"/>
      <c r="I39" s="6" t="n"/>
      <c r="J39" s="9">
        <f>IF(A39="","",SUMIF('Movimentações'!$C$2:$C$1000,A39,'Movimentações'!$E$2:$E$1000))</f>
        <v/>
      </c>
      <c r="K39" s="9">
        <f>IF(A39="","",SUMIF('Movimentações'!$C$2:$C$1000,A39,'Movimentações'!$F$2:$F$1000))</f>
        <v/>
      </c>
      <c r="L39" s="9">
        <f>IF(A39="","",I39+J39-K39)</f>
        <v/>
      </c>
      <c r="M39" s="6" t="n"/>
      <c r="N39" s="3" t="n"/>
      <c r="O39" s="3" t="n"/>
      <c r="P39" s="10">
        <f>IF(A39="","",IF(L39&lt;=0,"Indisponível",IF(L39&lt;=M39,"Reposição necessária","Disponível")))</f>
        <v/>
      </c>
      <c r="Q39" s="3" t="n"/>
    </row>
    <row r="40">
      <c r="A40" s="2" t="n"/>
      <c r="B40" s="3" t="n"/>
      <c r="C40" s="3" t="n"/>
      <c r="D40" s="3" t="n"/>
      <c r="E40" s="2" t="n"/>
      <c r="F40" s="24" t="n"/>
      <c r="G40" s="3" t="n"/>
      <c r="H40" s="25" t="n"/>
      <c r="I40" s="6" t="n"/>
      <c r="J40" s="7">
        <f>IF(A40="","",SUMIF('Movimentações'!$C$2:$C$1000,A40,'Movimentações'!$E$2:$E$1000))</f>
        <v/>
      </c>
      <c r="K40" s="7">
        <f>IF(A40="","",SUMIF('Movimentações'!$C$2:$C$1000,A40,'Movimentações'!$F$2:$F$1000))</f>
        <v/>
      </c>
      <c r="L40" s="7">
        <f>IF(A40="","",I40+J40-K40)</f>
        <v/>
      </c>
      <c r="M40" s="6" t="n"/>
      <c r="N40" s="3" t="n"/>
      <c r="O40" s="3" t="n"/>
      <c r="P40" s="8">
        <f>IF(A40="","",IF(L40&lt;=0,"Indisponível",IF(L40&lt;=M40,"Reposição necessária","Disponível")))</f>
        <v/>
      </c>
      <c r="Q40" s="3" t="n"/>
    </row>
    <row r="41">
      <c r="A41" s="2" t="n"/>
      <c r="B41" s="3" t="n"/>
      <c r="C41" s="3" t="n"/>
      <c r="D41" s="3" t="n"/>
      <c r="E41" s="2" t="n"/>
      <c r="F41" s="24" t="n"/>
      <c r="G41" s="3" t="n"/>
      <c r="H41" s="25" t="n"/>
      <c r="I41" s="6" t="n"/>
      <c r="J41" s="9">
        <f>IF(A41="","",SUMIF('Movimentações'!$C$2:$C$1000,A41,'Movimentações'!$E$2:$E$1000))</f>
        <v/>
      </c>
      <c r="K41" s="9">
        <f>IF(A41="","",SUMIF('Movimentações'!$C$2:$C$1000,A41,'Movimentações'!$F$2:$F$1000))</f>
        <v/>
      </c>
      <c r="L41" s="9">
        <f>IF(A41="","",I41+J41-K41)</f>
        <v/>
      </c>
      <c r="M41" s="6" t="n"/>
      <c r="N41" s="3" t="n"/>
      <c r="O41" s="3" t="n"/>
      <c r="P41" s="10">
        <f>IF(A41="","",IF(L41&lt;=0,"Indisponível",IF(L41&lt;=M41,"Reposição necessária","Disponível")))</f>
        <v/>
      </c>
      <c r="Q41" s="3" t="n"/>
    </row>
    <row r="42">
      <c r="A42" s="2" t="n"/>
      <c r="B42" s="3" t="n"/>
      <c r="C42" s="3" t="n"/>
      <c r="D42" s="3" t="n"/>
      <c r="E42" s="2" t="n"/>
      <c r="F42" s="24" t="n"/>
      <c r="G42" s="3" t="n"/>
      <c r="H42" s="25" t="n"/>
      <c r="I42" s="6" t="n"/>
      <c r="J42" s="7">
        <f>IF(A42="","",SUMIF('Movimentações'!$C$2:$C$1000,A42,'Movimentações'!$E$2:$E$1000))</f>
        <v/>
      </c>
      <c r="K42" s="7">
        <f>IF(A42="","",SUMIF('Movimentações'!$C$2:$C$1000,A42,'Movimentações'!$F$2:$F$1000))</f>
        <v/>
      </c>
      <c r="L42" s="7">
        <f>IF(A42="","",I42+J42-K42)</f>
        <v/>
      </c>
      <c r="M42" s="6" t="n"/>
      <c r="N42" s="3" t="n"/>
      <c r="O42" s="3" t="n"/>
      <c r="P42" s="8">
        <f>IF(A42="","",IF(L42&lt;=0,"Indisponível",IF(L42&lt;=M42,"Reposição necessária","Disponível")))</f>
        <v/>
      </c>
      <c r="Q42" s="3" t="n"/>
    </row>
    <row r="43">
      <c r="A43" s="2" t="n"/>
      <c r="B43" s="3" t="n"/>
      <c r="C43" s="3" t="n"/>
      <c r="D43" s="3" t="n"/>
      <c r="E43" s="2" t="n"/>
      <c r="F43" s="24" t="n"/>
      <c r="G43" s="3" t="n"/>
      <c r="H43" s="25" t="n"/>
      <c r="I43" s="6" t="n"/>
      <c r="J43" s="9">
        <f>IF(A43="","",SUMIF('Movimentações'!$C$2:$C$1000,A43,'Movimentações'!$E$2:$E$1000))</f>
        <v/>
      </c>
      <c r="K43" s="9">
        <f>IF(A43="","",SUMIF('Movimentações'!$C$2:$C$1000,A43,'Movimentações'!$F$2:$F$1000))</f>
        <v/>
      </c>
      <c r="L43" s="9">
        <f>IF(A43="","",I43+J43-K43)</f>
        <v/>
      </c>
      <c r="M43" s="6" t="n"/>
      <c r="N43" s="3" t="n"/>
      <c r="O43" s="3" t="n"/>
      <c r="P43" s="10">
        <f>IF(A43="","",IF(L43&lt;=0,"Indisponível",IF(L43&lt;=M43,"Reposição necessária","Disponível")))</f>
        <v/>
      </c>
      <c r="Q43" s="3" t="n"/>
    </row>
    <row r="44">
      <c r="A44" s="2" t="n"/>
      <c r="B44" s="3" t="n"/>
      <c r="C44" s="3" t="n"/>
      <c r="D44" s="3" t="n"/>
      <c r="E44" s="2" t="n"/>
      <c r="F44" s="24" t="n"/>
      <c r="G44" s="3" t="n"/>
      <c r="H44" s="25" t="n"/>
      <c r="I44" s="6" t="n"/>
      <c r="J44" s="7">
        <f>IF(A44="","",SUMIF('Movimentações'!$C$2:$C$1000,A44,'Movimentações'!$E$2:$E$1000))</f>
        <v/>
      </c>
      <c r="K44" s="7">
        <f>IF(A44="","",SUMIF('Movimentações'!$C$2:$C$1000,A44,'Movimentações'!$F$2:$F$1000))</f>
        <v/>
      </c>
      <c r="L44" s="7">
        <f>IF(A44="","",I44+J44-K44)</f>
        <v/>
      </c>
      <c r="M44" s="6" t="n"/>
      <c r="N44" s="3" t="n"/>
      <c r="O44" s="3" t="n"/>
      <c r="P44" s="8">
        <f>IF(A44="","",IF(L44&lt;=0,"Indisponível",IF(L44&lt;=M44,"Reposição necessária","Disponível")))</f>
        <v/>
      </c>
      <c r="Q44" s="3" t="n"/>
    </row>
    <row r="45">
      <c r="A45" s="2" t="n"/>
      <c r="B45" s="3" t="n"/>
      <c r="C45" s="3" t="n"/>
      <c r="D45" s="3" t="n"/>
      <c r="E45" s="2" t="n"/>
      <c r="F45" s="24" t="n"/>
      <c r="G45" s="3" t="n"/>
      <c r="H45" s="25" t="n"/>
      <c r="I45" s="6" t="n"/>
      <c r="J45" s="9">
        <f>IF(A45="","",SUMIF('Movimentações'!$C$2:$C$1000,A45,'Movimentações'!$E$2:$E$1000))</f>
        <v/>
      </c>
      <c r="K45" s="9">
        <f>IF(A45="","",SUMIF('Movimentações'!$C$2:$C$1000,A45,'Movimentações'!$F$2:$F$1000))</f>
        <v/>
      </c>
      <c r="L45" s="9">
        <f>IF(A45="","",I45+J45-K45)</f>
        <v/>
      </c>
      <c r="M45" s="6" t="n"/>
      <c r="N45" s="3" t="n"/>
      <c r="O45" s="3" t="n"/>
      <c r="P45" s="10">
        <f>IF(A45="","",IF(L45&lt;=0,"Indisponível",IF(L45&lt;=M45,"Reposição necessária","Disponível")))</f>
        <v/>
      </c>
      <c r="Q45" s="3" t="n"/>
    </row>
    <row r="46">
      <c r="A46" s="2" t="n"/>
      <c r="B46" s="3" t="n"/>
      <c r="C46" s="3" t="n"/>
      <c r="D46" s="3" t="n"/>
      <c r="E46" s="2" t="n"/>
      <c r="F46" s="24" t="n"/>
      <c r="G46" s="3" t="n"/>
      <c r="H46" s="25" t="n"/>
      <c r="I46" s="6" t="n"/>
      <c r="J46" s="7">
        <f>IF(A46="","",SUMIF('Movimentações'!$C$2:$C$1000,A46,'Movimentações'!$E$2:$E$1000))</f>
        <v/>
      </c>
      <c r="K46" s="7">
        <f>IF(A46="","",SUMIF('Movimentações'!$C$2:$C$1000,A46,'Movimentações'!$F$2:$F$1000))</f>
        <v/>
      </c>
      <c r="L46" s="7">
        <f>IF(A46="","",I46+J46-K46)</f>
        <v/>
      </c>
      <c r="M46" s="6" t="n"/>
      <c r="N46" s="3" t="n"/>
      <c r="O46" s="3" t="n"/>
      <c r="P46" s="8">
        <f>IF(A46="","",IF(L46&lt;=0,"Indisponível",IF(L46&lt;=M46,"Reposição necessária","Disponível")))</f>
        <v/>
      </c>
      <c r="Q46" s="3" t="n"/>
    </row>
    <row r="47">
      <c r="A47" s="2" t="n"/>
      <c r="B47" s="3" t="n"/>
      <c r="C47" s="3" t="n"/>
      <c r="D47" s="3" t="n"/>
      <c r="E47" s="2" t="n"/>
      <c r="F47" s="24" t="n"/>
      <c r="G47" s="3" t="n"/>
      <c r="H47" s="25" t="n"/>
      <c r="I47" s="6" t="n"/>
      <c r="J47" s="9">
        <f>IF(A47="","",SUMIF('Movimentações'!$C$2:$C$1000,A47,'Movimentações'!$E$2:$E$1000))</f>
        <v/>
      </c>
      <c r="K47" s="9">
        <f>IF(A47="","",SUMIF('Movimentações'!$C$2:$C$1000,A47,'Movimentações'!$F$2:$F$1000))</f>
        <v/>
      </c>
      <c r="L47" s="9">
        <f>IF(A47="","",I47+J47-K47)</f>
        <v/>
      </c>
      <c r="M47" s="6" t="n"/>
      <c r="N47" s="3" t="n"/>
      <c r="O47" s="3" t="n"/>
      <c r="P47" s="10">
        <f>IF(A47="","",IF(L47&lt;=0,"Indisponível",IF(L47&lt;=M47,"Reposição necessária","Disponível")))</f>
        <v/>
      </c>
      <c r="Q47" s="3" t="n"/>
    </row>
    <row r="48">
      <c r="A48" s="2" t="n"/>
      <c r="B48" s="3" t="n"/>
      <c r="C48" s="3" t="n"/>
      <c r="D48" s="3" t="n"/>
      <c r="E48" s="2" t="n"/>
      <c r="F48" s="24" t="n"/>
      <c r="G48" s="3" t="n"/>
      <c r="H48" s="25" t="n"/>
      <c r="I48" s="6" t="n"/>
      <c r="J48" s="7">
        <f>IF(A48="","",SUMIF('Movimentações'!$C$2:$C$1000,A48,'Movimentações'!$E$2:$E$1000))</f>
        <v/>
      </c>
      <c r="K48" s="7">
        <f>IF(A48="","",SUMIF('Movimentações'!$C$2:$C$1000,A48,'Movimentações'!$F$2:$F$1000))</f>
        <v/>
      </c>
      <c r="L48" s="7">
        <f>IF(A48="","",I48+J48-K48)</f>
        <v/>
      </c>
      <c r="M48" s="6" t="n"/>
      <c r="N48" s="3" t="n"/>
      <c r="O48" s="3" t="n"/>
      <c r="P48" s="8">
        <f>IF(A48="","",IF(L48&lt;=0,"Indisponível",IF(L48&lt;=M48,"Reposição necessária","Disponível")))</f>
        <v/>
      </c>
      <c r="Q48" s="3" t="n"/>
    </row>
    <row r="49">
      <c r="A49" s="2" t="n"/>
      <c r="B49" s="3" t="n"/>
      <c r="C49" s="3" t="n"/>
      <c r="D49" s="3" t="n"/>
      <c r="E49" s="2" t="n"/>
      <c r="F49" s="24" t="n"/>
      <c r="G49" s="3" t="n"/>
      <c r="H49" s="25" t="n"/>
      <c r="I49" s="6" t="n"/>
      <c r="J49" s="9">
        <f>IF(A49="","",SUMIF('Movimentações'!$C$2:$C$1000,A49,'Movimentações'!$E$2:$E$1000))</f>
        <v/>
      </c>
      <c r="K49" s="9">
        <f>IF(A49="","",SUMIF('Movimentações'!$C$2:$C$1000,A49,'Movimentações'!$F$2:$F$1000))</f>
        <v/>
      </c>
      <c r="L49" s="9">
        <f>IF(A49="","",I49+J49-K49)</f>
        <v/>
      </c>
      <c r="M49" s="6" t="n"/>
      <c r="N49" s="3" t="n"/>
      <c r="O49" s="3" t="n"/>
      <c r="P49" s="10">
        <f>IF(A49="","",IF(L49&lt;=0,"Indisponível",IF(L49&lt;=M49,"Reposição necessária","Disponível")))</f>
        <v/>
      </c>
      <c r="Q49" s="3" t="n"/>
    </row>
    <row r="50">
      <c r="A50" s="2" t="n"/>
      <c r="B50" s="3" t="n"/>
      <c r="C50" s="3" t="n"/>
      <c r="D50" s="3" t="n"/>
      <c r="E50" s="2" t="n"/>
      <c r="F50" s="24" t="n"/>
      <c r="G50" s="3" t="n"/>
      <c r="H50" s="25" t="n"/>
      <c r="I50" s="6" t="n"/>
      <c r="J50" s="7">
        <f>IF(A50="","",SUMIF('Movimentações'!$C$2:$C$1000,A50,'Movimentações'!$E$2:$E$1000))</f>
        <v/>
      </c>
      <c r="K50" s="7">
        <f>IF(A50="","",SUMIF('Movimentações'!$C$2:$C$1000,A50,'Movimentações'!$F$2:$F$1000))</f>
        <v/>
      </c>
      <c r="L50" s="7">
        <f>IF(A50="","",I50+J50-K50)</f>
        <v/>
      </c>
      <c r="M50" s="6" t="n"/>
      <c r="N50" s="3" t="n"/>
      <c r="O50" s="3" t="n"/>
      <c r="P50" s="8">
        <f>IF(A50="","",IF(L50&lt;=0,"Indisponível",IF(L50&lt;=M50,"Reposição necessária","Disponível")))</f>
        <v/>
      </c>
      <c r="Q50" s="3" t="n"/>
    </row>
    <row r="51">
      <c r="A51" s="2" t="n"/>
      <c r="B51" s="3" t="n"/>
      <c r="C51" s="3" t="n"/>
      <c r="D51" s="3" t="n"/>
      <c r="E51" s="2" t="n"/>
      <c r="F51" s="24" t="n"/>
      <c r="G51" s="3" t="n"/>
      <c r="H51" s="25" t="n"/>
      <c r="I51" s="6" t="n"/>
      <c r="J51" s="9">
        <f>IF(A51="","",SUMIF('Movimentações'!$C$2:$C$1000,A51,'Movimentações'!$E$2:$E$1000))</f>
        <v/>
      </c>
      <c r="K51" s="9">
        <f>IF(A51="","",SUMIF('Movimentações'!$C$2:$C$1000,A51,'Movimentações'!$F$2:$F$1000))</f>
        <v/>
      </c>
      <c r="L51" s="9">
        <f>IF(A51="","",I51+J51-K51)</f>
        <v/>
      </c>
      <c r="M51" s="6" t="n"/>
      <c r="N51" s="3" t="n"/>
      <c r="O51" s="3" t="n"/>
      <c r="P51" s="10">
        <f>IF(A51="","",IF(L51&lt;=0,"Indisponível",IF(L51&lt;=M51,"Reposição necessária","Disponível")))</f>
        <v/>
      </c>
      <c r="Q51" s="3" t="n"/>
    </row>
    <row r="52">
      <c r="A52" s="2" t="n"/>
      <c r="B52" s="3" t="n"/>
      <c r="C52" s="3" t="n"/>
      <c r="D52" s="3" t="n"/>
      <c r="E52" s="2" t="n"/>
      <c r="F52" s="24" t="n"/>
      <c r="G52" s="3" t="n"/>
      <c r="H52" s="25" t="n"/>
      <c r="I52" s="6" t="n"/>
      <c r="J52" s="7">
        <f>IF(A52="","",SUMIF('Movimentações'!$C$2:$C$1000,A52,'Movimentações'!$E$2:$E$1000))</f>
        <v/>
      </c>
      <c r="K52" s="7">
        <f>IF(A52="","",SUMIF('Movimentações'!$C$2:$C$1000,A52,'Movimentações'!$F$2:$F$1000))</f>
        <v/>
      </c>
      <c r="L52" s="7">
        <f>IF(A52="","",I52+J52-K52)</f>
        <v/>
      </c>
      <c r="M52" s="6" t="n"/>
      <c r="N52" s="3" t="n"/>
      <c r="O52" s="3" t="n"/>
      <c r="P52" s="8">
        <f>IF(A52="","",IF(L52&lt;=0,"Indisponível",IF(L52&lt;=M52,"Reposição necessária","Disponível")))</f>
        <v/>
      </c>
      <c r="Q52" s="3" t="n"/>
    </row>
    <row r="53">
      <c r="A53" s="2" t="n"/>
      <c r="B53" s="3" t="n"/>
      <c r="C53" s="3" t="n"/>
      <c r="D53" s="3" t="n"/>
      <c r="E53" s="2" t="n"/>
      <c r="F53" s="24" t="n"/>
      <c r="G53" s="3" t="n"/>
      <c r="H53" s="25" t="n"/>
      <c r="I53" s="6" t="n"/>
      <c r="J53" s="9">
        <f>IF(A53="","",SUMIF('Movimentações'!$C$2:$C$1000,A53,'Movimentações'!$E$2:$E$1000))</f>
        <v/>
      </c>
      <c r="K53" s="9">
        <f>IF(A53="","",SUMIF('Movimentações'!$C$2:$C$1000,A53,'Movimentações'!$F$2:$F$1000))</f>
        <v/>
      </c>
      <c r="L53" s="9">
        <f>IF(A53="","",I53+J53-K53)</f>
        <v/>
      </c>
      <c r="M53" s="6" t="n"/>
      <c r="N53" s="3" t="n"/>
      <c r="O53" s="3" t="n"/>
      <c r="P53" s="10">
        <f>IF(A53="","",IF(L53&lt;=0,"Indisponível",IF(L53&lt;=M53,"Reposição necessária","Disponível")))</f>
        <v/>
      </c>
      <c r="Q53" s="3" t="n"/>
    </row>
    <row r="54">
      <c r="A54" s="2" t="n"/>
      <c r="B54" s="3" t="n"/>
      <c r="C54" s="3" t="n"/>
      <c r="D54" s="3" t="n"/>
      <c r="E54" s="2" t="n"/>
      <c r="F54" s="24" t="n"/>
      <c r="G54" s="3" t="n"/>
      <c r="H54" s="25" t="n"/>
      <c r="I54" s="6" t="n"/>
      <c r="J54" s="7">
        <f>IF(A54="","",SUMIF('Movimentações'!$C$2:$C$1000,A54,'Movimentações'!$E$2:$E$1000))</f>
        <v/>
      </c>
      <c r="K54" s="7">
        <f>IF(A54="","",SUMIF('Movimentações'!$C$2:$C$1000,A54,'Movimentações'!$F$2:$F$1000))</f>
        <v/>
      </c>
      <c r="L54" s="7">
        <f>IF(A54="","",I54+J54-K54)</f>
        <v/>
      </c>
      <c r="M54" s="6" t="n"/>
      <c r="N54" s="3" t="n"/>
      <c r="O54" s="3" t="n"/>
      <c r="P54" s="8">
        <f>IF(A54="","",IF(L54&lt;=0,"Indisponível",IF(L54&lt;=M54,"Reposição necessária","Disponível")))</f>
        <v/>
      </c>
      <c r="Q54" s="3" t="n"/>
    </row>
    <row r="55">
      <c r="A55" s="2" t="n"/>
      <c r="B55" s="3" t="n"/>
      <c r="C55" s="3" t="n"/>
      <c r="D55" s="3" t="n"/>
      <c r="E55" s="2" t="n"/>
      <c r="F55" s="24" t="n"/>
      <c r="G55" s="3" t="n"/>
      <c r="H55" s="25" t="n"/>
      <c r="I55" s="6" t="n"/>
      <c r="J55" s="9">
        <f>IF(A55="","",SUMIF('Movimentações'!$C$2:$C$1000,A55,'Movimentações'!$E$2:$E$1000))</f>
        <v/>
      </c>
      <c r="K55" s="9">
        <f>IF(A55="","",SUMIF('Movimentações'!$C$2:$C$1000,A55,'Movimentações'!$F$2:$F$1000))</f>
        <v/>
      </c>
      <c r="L55" s="9">
        <f>IF(A55="","",I55+J55-K55)</f>
        <v/>
      </c>
      <c r="M55" s="6" t="n"/>
      <c r="N55" s="3" t="n"/>
      <c r="O55" s="3" t="n"/>
      <c r="P55" s="10">
        <f>IF(A55="","",IF(L55&lt;=0,"Indisponível",IF(L55&lt;=M55,"Reposição necessária","Disponível")))</f>
        <v/>
      </c>
      <c r="Q55" s="3" t="n"/>
    </row>
    <row r="56">
      <c r="A56" s="2" t="n"/>
      <c r="B56" s="3" t="n"/>
      <c r="C56" s="3" t="n"/>
      <c r="D56" s="3" t="n"/>
      <c r="E56" s="2" t="n"/>
      <c r="F56" s="24" t="n"/>
      <c r="G56" s="3" t="n"/>
      <c r="H56" s="25" t="n"/>
      <c r="I56" s="6" t="n"/>
      <c r="J56" s="7">
        <f>IF(A56="","",SUMIF('Movimentações'!$C$2:$C$1000,A56,'Movimentações'!$E$2:$E$1000))</f>
        <v/>
      </c>
      <c r="K56" s="7">
        <f>IF(A56="","",SUMIF('Movimentações'!$C$2:$C$1000,A56,'Movimentações'!$F$2:$F$1000))</f>
        <v/>
      </c>
      <c r="L56" s="7">
        <f>IF(A56="","",I56+J56-K56)</f>
        <v/>
      </c>
      <c r="M56" s="6" t="n"/>
      <c r="N56" s="3" t="n"/>
      <c r="O56" s="3" t="n"/>
      <c r="P56" s="8">
        <f>IF(A56="","",IF(L56&lt;=0,"Indisponível",IF(L56&lt;=M56,"Reposição necessária","Disponível")))</f>
        <v/>
      </c>
      <c r="Q56" s="3" t="n"/>
    </row>
    <row r="57">
      <c r="A57" s="2" t="n"/>
      <c r="B57" s="3" t="n"/>
      <c r="C57" s="3" t="n"/>
      <c r="D57" s="3" t="n"/>
      <c r="E57" s="2" t="n"/>
      <c r="F57" s="24" t="n"/>
      <c r="G57" s="3" t="n"/>
      <c r="H57" s="25" t="n"/>
      <c r="I57" s="6" t="n"/>
      <c r="J57" s="9">
        <f>IF(A57="","",SUMIF('Movimentações'!$C$2:$C$1000,A57,'Movimentações'!$E$2:$E$1000))</f>
        <v/>
      </c>
      <c r="K57" s="9">
        <f>IF(A57="","",SUMIF('Movimentações'!$C$2:$C$1000,A57,'Movimentações'!$F$2:$F$1000))</f>
        <v/>
      </c>
      <c r="L57" s="9">
        <f>IF(A57="","",I57+J57-K57)</f>
        <v/>
      </c>
      <c r="M57" s="6" t="n"/>
      <c r="N57" s="3" t="n"/>
      <c r="O57" s="3" t="n"/>
      <c r="P57" s="10">
        <f>IF(A57="","",IF(L57&lt;=0,"Indisponível",IF(L57&lt;=M57,"Reposição necessária","Disponível")))</f>
        <v/>
      </c>
      <c r="Q57" s="3" t="n"/>
    </row>
    <row r="58">
      <c r="A58" s="2" t="n"/>
      <c r="B58" s="3" t="n"/>
      <c r="C58" s="3" t="n"/>
      <c r="D58" s="3" t="n"/>
      <c r="E58" s="2" t="n"/>
      <c r="F58" s="24" t="n"/>
      <c r="G58" s="3" t="n"/>
      <c r="H58" s="25" t="n"/>
      <c r="I58" s="6" t="n"/>
      <c r="J58" s="7">
        <f>IF(A58="","",SUMIF('Movimentações'!$C$2:$C$1000,A58,'Movimentações'!$E$2:$E$1000))</f>
        <v/>
      </c>
      <c r="K58" s="7">
        <f>IF(A58="","",SUMIF('Movimentações'!$C$2:$C$1000,A58,'Movimentações'!$F$2:$F$1000))</f>
        <v/>
      </c>
      <c r="L58" s="7">
        <f>IF(A58="","",I58+J58-K58)</f>
        <v/>
      </c>
      <c r="M58" s="6" t="n"/>
      <c r="N58" s="3" t="n"/>
      <c r="O58" s="3" t="n"/>
      <c r="P58" s="8">
        <f>IF(A58="","",IF(L58&lt;=0,"Indisponível",IF(L58&lt;=M58,"Reposição necessária","Disponível")))</f>
        <v/>
      </c>
      <c r="Q58" s="3" t="n"/>
    </row>
    <row r="59">
      <c r="A59" s="2" t="n"/>
      <c r="B59" s="3" t="n"/>
      <c r="C59" s="3" t="n"/>
      <c r="D59" s="3" t="n"/>
      <c r="E59" s="2" t="n"/>
      <c r="F59" s="24" t="n"/>
      <c r="G59" s="3" t="n"/>
      <c r="H59" s="25" t="n"/>
      <c r="I59" s="6" t="n"/>
      <c r="J59" s="9">
        <f>IF(A59="","",SUMIF('Movimentações'!$C$2:$C$1000,A59,'Movimentações'!$E$2:$E$1000))</f>
        <v/>
      </c>
      <c r="K59" s="9">
        <f>IF(A59="","",SUMIF('Movimentações'!$C$2:$C$1000,A59,'Movimentações'!$F$2:$F$1000))</f>
        <v/>
      </c>
      <c r="L59" s="9">
        <f>IF(A59="","",I59+J59-K59)</f>
        <v/>
      </c>
      <c r="M59" s="6" t="n"/>
      <c r="N59" s="3" t="n"/>
      <c r="O59" s="3" t="n"/>
      <c r="P59" s="10">
        <f>IF(A59="","",IF(L59&lt;=0,"Indisponível",IF(L59&lt;=M59,"Reposição necessária","Disponível")))</f>
        <v/>
      </c>
      <c r="Q59" s="3" t="n"/>
    </row>
    <row r="60">
      <c r="A60" s="2" t="n"/>
      <c r="B60" s="3" t="n"/>
      <c r="C60" s="3" t="n"/>
      <c r="D60" s="3" t="n"/>
      <c r="E60" s="2" t="n"/>
      <c r="F60" s="24" t="n"/>
      <c r="G60" s="3" t="n"/>
      <c r="H60" s="25" t="n"/>
      <c r="I60" s="6" t="n"/>
      <c r="J60" s="7">
        <f>IF(A60="","",SUMIF('Movimentações'!$C$2:$C$1000,A60,'Movimentações'!$E$2:$E$1000))</f>
        <v/>
      </c>
      <c r="K60" s="7">
        <f>IF(A60="","",SUMIF('Movimentações'!$C$2:$C$1000,A60,'Movimentações'!$F$2:$F$1000))</f>
        <v/>
      </c>
      <c r="L60" s="7">
        <f>IF(A60="","",I60+J60-K60)</f>
        <v/>
      </c>
      <c r="M60" s="6" t="n"/>
      <c r="N60" s="3" t="n"/>
      <c r="O60" s="3" t="n"/>
      <c r="P60" s="8">
        <f>IF(A60="","",IF(L60&lt;=0,"Indisponível",IF(L60&lt;=M60,"Reposição necessária","Disponível")))</f>
        <v/>
      </c>
      <c r="Q60" s="3" t="n"/>
    </row>
    <row r="61">
      <c r="A61" s="2" t="n"/>
      <c r="B61" s="3" t="n"/>
      <c r="C61" s="3" t="n"/>
      <c r="D61" s="3" t="n"/>
      <c r="E61" s="2" t="n"/>
      <c r="F61" s="24" t="n"/>
      <c r="G61" s="3" t="n"/>
      <c r="H61" s="25" t="n"/>
      <c r="I61" s="6" t="n"/>
      <c r="J61" s="9">
        <f>IF(A61="","",SUMIF('Movimentações'!$C$2:$C$1000,A61,'Movimentações'!$E$2:$E$1000))</f>
        <v/>
      </c>
      <c r="K61" s="9">
        <f>IF(A61="","",SUMIF('Movimentações'!$C$2:$C$1000,A61,'Movimentações'!$F$2:$F$1000))</f>
        <v/>
      </c>
      <c r="L61" s="9">
        <f>IF(A61="","",I61+J61-K61)</f>
        <v/>
      </c>
      <c r="M61" s="6" t="n"/>
      <c r="N61" s="3" t="n"/>
      <c r="O61" s="3" t="n"/>
      <c r="P61" s="10">
        <f>IF(A61="","",IF(L61&lt;=0,"Indisponível",IF(L61&lt;=M61,"Reposição necessária","Disponível")))</f>
        <v/>
      </c>
      <c r="Q61" s="3" t="n"/>
    </row>
    <row r="62">
      <c r="A62" s="2" t="n"/>
      <c r="B62" s="3" t="n"/>
      <c r="C62" s="3" t="n"/>
      <c r="D62" s="3" t="n"/>
      <c r="E62" s="2" t="n"/>
      <c r="F62" s="24" t="n"/>
      <c r="G62" s="3" t="n"/>
      <c r="H62" s="25" t="n"/>
      <c r="I62" s="6" t="n"/>
      <c r="J62" s="7">
        <f>IF(A62="","",SUMIF('Movimentações'!$C$2:$C$1000,A62,'Movimentações'!$E$2:$E$1000))</f>
        <v/>
      </c>
      <c r="K62" s="7">
        <f>IF(A62="","",SUMIF('Movimentações'!$C$2:$C$1000,A62,'Movimentações'!$F$2:$F$1000))</f>
        <v/>
      </c>
      <c r="L62" s="7">
        <f>IF(A62="","",I62+J62-K62)</f>
        <v/>
      </c>
      <c r="M62" s="6" t="n"/>
      <c r="N62" s="3" t="n"/>
      <c r="O62" s="3" t="n"/>
      <c r="P62" s="8">
        <f>IF(A62="","",IF(L62&lt;=0,"Indisponível",IF(L62&lt;=M62,"Reposição necessária","Disponível")))</f>
        <v/>
      </c>
      <c r="Q62" s="3" t="n"/>
    </row>
    <row r="63">
      <c r="A63" s="2" t="n"/>
      <c r="B63" s="3" t="n"/>
      <c r="C63" s="3" t="n"/>
      <c r="D63" s="3" t="n"/>
      <c r="E63" s="2" t="n"/>
      <c r="F63" s="24" t="n"/>
      <c r="G63" s="3" t="n"/>
      <c r="H63" s="25" t="n"/>
      <c r="I63" s="6" t="n"/>
      <c r="J63" s="9">
        <f>IF(A63="","",SUMIF('Movimentações'!$C$2:$C$1000,A63,'Movimentações'!$E$2:$E$1000))</f>
        <v/>
      </c>
      <c r="K63" s="9">
        <f>IF(A63="","",SUMIF('Movimentações'!$C$2:$C$1000,A63,'Movimentações'!$F$2:$F$1000))</f>
        <v/>
      </c>
      <c r="L63" s="9">
        <f>IF(A63="","",I63+J63-K63)</f>
        <v/>
      </c>
      <c r="M63" s="6" t="n"/>
      <c r="N63" s="3" t="n"/>
      <c r="O63" s="3" t="n"/>
      <c r="P63" s="10">
        <f>IF(A63="","",IF(L63&lt;=0,"Indisponível",IF(L63&lt;=M63,"Reposição necessária","Disponível")))</f>
        <v/>
      </c>
      <c r="Q63" s="3" t="n"/>
    </row>
    <row r="64">
      <c r="A64" s="2" t="n"/>
      <c r="B64" s="3" t="n"/>
      <c r="C64" s="3" t="n"/>
      <c r="D64" s="3" t="n"/>
      <c r="E64" s="2" t="n"/>
      <c r="F64" s="24" t="n"/>
      <c r="G64" s="3" t="n"/>
      <c r="H64" s="25" t="n"/>
      <c r="I64" s="6" t="n"/>
      <c r="J64" s="7">
        <f>IF(A64="","",SUMIF('Movimentações'!$C$2:$C$1000,A64,'Movimentações'!$E$2:$E$1000))</f>
        <v/>
      </c>
      <c r="K64" s="7">
        <f>IF(A64="","",SUMIF('Movimentações'!$C$2:$C$1000,A64,'Movimentações'!$F$2:$F$1000))</f>
        <v/>
      </c>
      <c r="L64" s="7">
        <f>IF(A64="","",I64+J64-K64)</f>
        <v/>
      </c>
      <c r="M64" s="6" t="n"/>
      <c r="N64" s="3" t="n"/>
      <c r="O64" s="3" t="n"/>
      <c r="P64" s="8">
        <f>IF(A64="","",IF(L64&lt;=0,"Indisponível",IF(L64&lt;=M64,"Reposição necessária","Disponível")))</f>
        <v/>
      </c>
      <c r="Q64" s="3" t="n"/>
    </row>
    <row r="65">
      <c r="A65" s="2" t="n"/>
      <c r="B65" s="3" t="n"/>
      <c r="C65" s="3" t="n"/>
      <c r="D65" s="3" t="n"/>
      <c r="E65" s="2" t="n"/>
      <c r="F65" s="24" t="n"/>
      <c r="G65" s="3" t="n"/>
      <c r="H65" s="25" t="n"/>
      <c r="I65" s="6" t="n"/>
      <c r="J65" s="9">
        <f>IF(A65="","",SUMIF('Movimentações'!$C$2:$C$1000,A65,'Movimentações'!$E$2:$E$1000))</f>
        <v/>
      </c>
      <c r="K65" s="9">
        <f>IF(A65="","",SUMIF('Movimentações'!$C$2:$C$1000,A65,'Movimentações'!$F$2:$F$1000))</f>
        <v/>
      </c>
      <c r="L65" s="9">
        <f>IF(A65="","",I65+J65-K65)</f>
        <v/>
      </c>
      <c r="M65" s="6" t="n"/>
      <c r="N65" s="3" t="n"/>
      <c r="O65" s="3" t="n"/>
      <c r="P65" s="10">
        <f>IF(A65="","",IF(L65&lt;=0,"Indisponível",IF(L65&lt;=M65,"Reposição necessária","Disponível")))</f>
        <v/>
      </c>
      <c r="Q65" s="3" t="n"/>
    </row>
    <row r="66">
      <c r="A66" s="2" t="n"/>
      <c r="B66" s="3" t="n"/>
      <c r="C66" s="3" t="n"/>
      <c r="D66" s="3" t="n"/>
      <c r="E66" s="2" t="n"/>
      <c r="F66" s="24" t="n"/>
      <c r="G66" s="3" t="n"/>
      <c r="H66" s="25" t="n"/>
      <c r="I66" s="6" t="n"/>
      <c r="J66" s="7">
        <f>IF(A66="","",SUMIF('Movimentações'!$C$2:$C$1000,A66,'Movimentações'!$E$2:$E$1000))</f>
        <v/>
      </c>
      <c r="K66" s="7">
        <f>IF(A66="","",SUMIF('Movimentações'!$C$2:$C$1000,A66,'Movimentações'!$F$2:$F$1000))</f>
        <v/>
      </c>
      <c r="L66" s="7">
        <f>IF(A66="","",I66+J66-K66)</f>
        <v/>
      </c>
      <c r="M66" s="6" t="n"/>
      <c r="N66" s="3" t="n"/>
      <c r="O66" s="3" t="n"/>
      <c r="P66" s="8">
        <f>IF(A66="","",IF(L66&lt;=0,"Indisponível",IF(L66&lt;=M66,"Reposição necessária","Disponível")))</f>
        <v/>
      </c>
      <c r="Q66" s="3" t="n"/>
    </row>
    <row r="67">
      <c r="A67" s="2" t="n"/>
      <c r="B67" s="3" t="n"/>
      <c r="C67" s="3" t="n"/>
      <c r="D67" s="3" t="n"/>
      <c r="E67" s="2" t="n"/>
      <c r="F67" s="24" t="n"/>
      <c r="G67" s="3" t="n"/>
      <c r="H67" s="25" t="n"/>
      <c r="I67" s="6" t="n"/>
      <c r="J67" s="9">
        <f>IF(A67="","",SUMIF('Movimentações'!$C$2:$C$1000,A67,'Movimentações'!$E$2:$E$1000))</f>
        <v/>
      </c>
      <c r="K67" s="9">
        <f>IF(A67="","",SUMIF('Movimentações'!$C$2:$C$1000,A67,'Movimentações'!$F$2:$F$1000))</f>
        <v/>
      </c>
      <c r="L67" s="9">
        <f>IF(A67="","",I67+J67-K67)</f>
        <v/>
      </c>
      <c r="M67" s="6" t="n"/>
      <c r="N67" s="3" t="n"/>
      <c r="O67" s="3" t="n"/>
      <c r="P67" s="10">
        <f>IF(A67="","",IF(L67&lt;=0,"Indisponível",IF(L67&lt;=M67,"Reposição necessária","Disponível")))</f>
        <v/>
      </c>
      <c r="Q67" s="3" t="n"/>
    </row>
    <row r="68">
      <c r="A68" s="2" t="n"/>
      <c r="B68" s="3" t="n"/>
      <c r="C68" s="3" t="n"/>
      <c r="D68" s="3" t="n"/>
      <c r="E68" s="2" t="n"/>
      <c r="F68" s="24" t="n"/>
      <c r="G68" s="3" t="n"/>
      <c r="H68" s="25" t="n"/>
      <c r="I68" s="6" t="n"/>
      <c r="J68" s="7">
        <f>IF(A68="","",SUMIF('Movimentações'!$C$2:$C$1000,A68,'Movimentações'!$E$2:$E$1000))</f>
        <v/>
      </c>
      <c r="K68" s="7">
        <f>IF(A68="","",SUMIF('Movimentações'!$C$2:$C$1000,A68,'Movimentações'!$F$2:$F$1000))</f>
        <v/>
      </c>
      <c r="L68" s="7">
        <f>IF(A68="","",I68+J68-K68)</f>
        <v/>
      </c>
      <c r="M68" s="6" t="n"/>
      <c r="N68" s="3" t="n"/>
      <c r="O68" s="3" t="n"/>
      <c r="P68" s="8">
        <f>IF(A68="","",IF(L68&lt;=0,"Indisponível",IF(L68&lt;=M68,"Reposição necessária","Disponível")))</f>
        <v/>
      </c>
      <c r="Q68" s="3" t="n"/>
    </row>
    <row r="69">
      <c r="A69" s="2" t="n"/>
      <c r="B69" s="3" t="n"/>
      <c r="C69" s="3" t="n"/>
      <c r="D69" s="3" t="n"/>
      <c r="E69" s="2" t="n"/>
      <c r="F69" s="24" t="n"/>
      <c r="G69" s="3" t="n"/>
      <c r="H69" s="25" t="n"/>
      <c r="I69" s="6" t="n"/>
      <c r="J69" s="9">
        <f>IF(A69="","",SUMIF('Movimentações'!$C$2:$C$1000,A69,'Movimentações'!$E$2:$E$1000))</f>
        <v/>
      </c>
      <c r="K69" s="9">
        <f>IF(A69="","",SUMIF('Movimentações'!$C$2:$C$1000,A69,'Movimentações'!$F$2:$F$1000))</f>
        <v/>
      </c>
      <c r="L69" s="9">
        <f>IF(A69="","",I69+J69-K69)</f>
        <v/>
      </c>
      <c r="M69" s="6" t="n"/>
      <c r="N69" s="3" t="n"/>
      <c r="O69" s="3" t="n"/>
      <c r="P69" s="10">
        <f>IF(A69="","",IF(L69&lt;=0,"Indisponível",IF(L69&lt;=M69,"Reposição necessária","Disponível")))</f>
        <v/>
      </c>
      <c r="Q69" s="3" t="n"/>
    </row>
    <row r="70">
      <c r="A70" s="2" t="n"/>
      <c r="B70" s="3" t="n"/>
      <c r="C70" s="3" t="n"/>
      <c r="D70" s="3" t="n"/>
      <c r="E70" s="2" t="n"/>
      <c r="F70" s="24" t="n"/>
      <c r="G70" s="3" t="n"/>
      <c r="H70" s="25" t="n"/>
      <c r="I70" s="6" t="n"/>
      <c r="J70" s="7">
        <f>IF(A70="","",SUMIF('Movimentações'!$C$2:$C$1000,A70,'Movimentações'!$E$2:$E$1000))</f>
        <v/>
      </c>
      <c r="K70" s="7">
        <f>IF(A70="","",SUMIF('Movimentações'!$C$2:$C$1000,A70,'Movimentações'!$F$2:$F$1000))</f>
        <v/>
      </c>
      <c r="L70" s="7">
        <f>IF(A70="","",I70+J70-K70)</f>
        <v/>
      </c>
      <c r="M70" s="6" t="n"/>
      <c r="N70" s="3" t="n"/>
      <c r="O70" s="3" t="n"/>
      <c r="P70" s="8">
        <f>IF(A70="","",IF(L70&lt;=0,"Indisponível",IF(L70&lt;=M70,"Reposição necessária","Disponível")))</f>
        <v/>
      </c>
      <c r="Q70" s="3" t="n"/>
    </row>
    <row r="71">
      <c r="A71" s="2" t="n"/>
      <c r="B71" s="3" t="n"/>
      <c r="C71" s="3" t="n"/>
      <c r="D71" s="3" t="n"/>
      <c r="E71" s="2" t="n"/>
      <c r="F71" s="24" t="n"/>
      <c r="G71" s="3" t="n"/>
      <c r="H71" s="25" t="n"/>
      <c r="I71" s="6" t="n"/>
      <c r="J71" s="9">
        <f>IF(A71="","",SUMIF('Movimentações'!$C$2:$C$1000,A71,'Movimentações'!$E$2:$E$1000))</f>
        <v/>
      </c>
      <c r="K71" s="9">
        <f>IF(A71="","",SUMIF('Movimentações'!$C$2:$C$1000,A71,'Movimentações'!$F$2:$F$1000))</f>
        <v/>
      </c>
      <c r="L71" s="9">
        <f>IF(A71="","",I71+J71-K71)</f>
        <v/>
      </c>
      <c r="M71" s="6" t="n"/>
      <c r="N71" s="3" t="n"/>
      <c r="O71" s="3" t="n"/>
      <c r="P71" s="10">
        <f>IF(A71="","",IF(L71&lt;=0,"Indisponível",IF(L71&lt;=M71,"Reposição necessária","Disponível")))</f>
        <v/>
      </c>
      <c r="Q71" s="3" t="n"/>
    </row>
    <row r="72">
      <c r="A72" s="2" t="n"/>
      <c r="B72" s="3" t="n"/>
      <c r="C72" s="3" t="n"/>
      <c r="D72" s="3" t="n"/>
      <c r="E72" s="2" t="n"/>
      <c r="F72" s="24" t="n"/>
      <c r="G72" s="3" t="n"/>
      <c r="H72" s="25" t="n"/>
      <c r="I72" s="6" t="n"/>
      <c r="J72" s="7">
        <f>IF(A72="","",SUMIF('Movimentações'!$C$2:$C$1000,A72,'Movimentações'!$E$2:$E$1000))</f>
        <v/>
      </c>
      <c r="K72" s="7">
        <f>IF(A72="","",SUMIF('Movimentações'!$C$2:$C$1000,A72,'Movimentações'!$F$2:$F$1000))</f>
        <v/>
      </c>
      <c r="L72" s="7">
        <f>IF(A72="","",I72+J72-K72)</f>
        <v/>
      </c>
      <c r="M72" s="6" t="n"/>
      <c r="N72" s="3" t="n"/>
      <c r="O72" s="3" t="n"/>
      <c r="P72" s="8">
        <f>IF(A72="","",IF(L72&lt;=0,"Indisponível",IF(L72&lt;=M72,"Reposição necessária","Disponível")))</f>
        <v/>
      </c>
      <c r="Q72" s="3" t="n"/>
    </row>
    <row r="73">
      <c r="A73" s="2" t="n"/>
      <c r="B73" s="3" t="n"/>
      <c r="C73" s="3" t="n"/>
      <c r="D73" s="3" t="n"/>
      <c r="E73" s="2" t="n"/>
      <c r="F73" s="24" t="n"/>
      <c r="G73" s="3" t="n"/>
      <c r="H73" s="25" t="n"/>
      <c r="I73" s="6" t="n"/>
      <c r="J73" s="9">
        <f>IF(A73="","",SUMIF('Movimentações'!$C$2:$C$1000,A73,'Movimentações'!$E$2:$E$1000))</f>
        <v/>
      </c>
      <c r="K73" s="9">
        <f>IF(A73="","",SUMIF('Movimentações'!$C$2:$C$1000,A73,'Movimentações'!$F$2:$F$1000))</f>
        <v/>
      </c>
      <c r="L73" s="9">
        <f>IF(A73="","",I73+J73-K73)</f>
        <v/>
      </c>
      <c r="M73" s="6" t="n"/>
      <c r="N73" s="3" t="n"/>
      <c r="O73" s="3" t="n"/>
      <c r="P73" s="10">
        <f>IF(A73="","",IF(L73&lt;=0,"Indisponível",IF(L73&lt;=M73,"Reposição necessária","Disponível")))</f>
        <v/>
      </c>
      <c r="Q73" s="3" t="n"/>
    </row>
    <row r="74">
      <c r="A74" s="2" t="n"/>
      <c r="B74" s="3" t="n"/>
      <c r="C74" s="3" t="n"/>
      <c r="D74" s="3" t="n"/>
      <c r="E74" s="2" t="n"/>
      <c r="F74" s="24" t="n"/>
      <c r="G74" s="3" t="n"/>
      <c r="H74" s="25" t="n"/>
      <c r="I74" s="6" t="n"/>
      <c r="J74" s="7">
        <f>IF(A74="","",SUMIF('Movimentações'!$C$2:$C$1000,A74,'Movimentações'!$E$2:$E$1000))</f>
        <v/>
      </c>
      <c r="K74" s="7">
        <f>IF(A74="","",SUMIF('Movimentações'!$C$2:$C$1000,A74,'Movimentações'!$F$2:$F$1000))</f>
        <v/>
      </c>
      <c r="L74" s="7">
        <f>IF(A74="","",I74+J74-K74)</f>
        <v/>
      </c>
      <c r="M74" s="6" t="n"/>
      <c r="N74" s="3" t="n"/>
      <c r="O74" s="3" t="n"/>
      <c r="P74" s="8">
        <f>IF(A74="","",IF(L74&lt;=0,"Indisponível",IF(L74&lt;=M74,"Reposição necessária","Disponível")))</f>
        <v/>
      </c>
      <c r="Q74" s="3" t="n"/>
    </row>
    <row r="75">
      <c r="A75" s="2" t="n"/>
      <c r="B75" s="3" t="n"/>
      <c r="C75" s="3" t="n"/>
      <c r="D75" s="3" t="n"/>
      <c r="E75" s="2" t="n"/>
      <c r="F75" s="24" t="n"/>
      <c r="G75" s="3" t="n"/>
      <c r="H75" s="25" t="n"/>
      <c r="I75" s="6" t="n"/>
      <c r="J75" s="9">
        <f>IF(A75="","",SUMIF('Movimentações'!$C$2:$C$1000,A75,'Movimentações'!$E$2:$E$1000))</f>
        <v/>
      </c>
      <c r="K75" s="9">
        <f>IF(A75="","",SUMIF('Movimentações'!$C$2:$C$1000,A75,'Movimentações'!$F$2:$F$1000))</f>
        <v/>
      </c>
      <c r="L75" s="9">
        <f>IF(A75="","",I75+J75-K75)</f>
        <v/>
      </c>
      <c r="M75" s="6" t="n"/>
      <c r="N75" s="3" t="n"/>
      <c r="O75" s="3" t="n"/>
      <c r="P75" s="10">
        <f>IF(A75="","",IF(L75&lt;=0,"Indisponível",IF(L75&lt;=M75,"Reposição necessária","Disponível")))</f>
        <v/>
      </c>
      <c r="Q75" s="3" t="n"/>
    </row>
    <row r="76">
      <c r="A76" s="2" t="n"/>
      <c r="B76" s="3" t="n"/>
      <c r="C76" s="3" t="n"/>
      <c r="D76" s="3" t="n"/>
      <c r="E76" s="2" t="n"/>
      <c r="F76" s="24" t="n"/>
      <c r="G76" s="3" t="n"/>
      <c r="H76" s="25" t="n"/>
      <c r="I76" s="6" t="n"/>
      <c r="J76" s="7">
        <f>IF(A76="","",SUMIF('Movimentações'!$C$2:$C$1000,A76,'Movimentações'!$E$2:$E$1000))</f>
        <v/>
      </c>
      <c r="K76" s="7">
        <f>IF(A76="","",SUMIF('Movimentações'!$C$2:$C$1000,A76,'Movimentações'!$F$2:$F$1000))</f>
        <v/>
      </c>
      <c r="L76" s="7">
        <f>IF(A76="","",I76+J76-K76)</f>
        <v/>
      </c>
      <c r="M76" s="6" t="n"/>
      <c r="N76" s="3" t="n"/>
      <c r="O76" s="3" t="n"/>
      <c r="P76" s="8">
        <f>IF(A76="","",IF(L76&lt;=0,"Indisponível",IF(L76&lt;=M76,"Reposição necessária","Disponível")))</f>
        <v/>
      </c>
      <c r="Q76" s="3" t="n"/>
    </row>
    <row r="77">
      <c r="A77" s="2" t="n"/>
      <c r="B77" s="3" t="n"/>
      <c r="C77" s="3" t="n"/>
      <c r="D77" s="3" t="n"/>
      <c r="E77" s="2" t="n"/>
      <c r="F77" s="24" t="n"/>
      <c r="G77" s="3" t="n"/>
      <c r="H77" s="25" t="n"/>
      <c r="I77" s="6" t="n"/>
      <c r="J77" s="9">
        <f>IF(A77="","",SUMIF('Movimentações'!$C$2:$C$1000,A77,'Movimentações'!$E$2:$E$1000))</f>
        <v/>
      </c>
      <c r="K77" s="9">
        <f>IF(A77="","",SUMIF('Movimentações'!$C$2:$C$1000,A77,'Movimentações'!$F$2:$F$1000))</f>
        <v/>
      </c>
      <c r="L77" s="9">
        <f>IF(A77="","",I77+J77-K77)</f>
        <v/>
      </c>
      <c r="M77" s="6" t="n"/>
      <c r="N77" s="3" t="n"/>
      <c r="O77" s="3" t="n"/>
      <c r="P77" s="10">
        <f>IF(A77="","",IF(L77&lt;=0,"Indisponível",IF(L77&lt;=M77,"Reposição necessária","Disponível")))</f>
        <v/>
      </c>
      <c r="Q77" s="3" t="n"/>
    </row>
    <row r="78">
      <c r="A78" s="2" t="n"/>
      <c r="B78" s="3" t="n"/>
      <c r="C78" s="3" t="n"/>
      <c r="D78" s="3" t="n"/>
      <c r="E78" s="2" t="n"/>
      <c r="F78" s="24" t="n"/>
      <c r="G78" s="3" t="n"/>
      <c r="H78" s="25" t="n"/>
      <c r="I78" s="6" t="n"/>
      <c r="J78" s="7">
        <f>IF(A78="","",SUMIF('Movimentações'!$C$2:$C$1000,A78,'Movimentações'!$E$2:$E$1000))</f>
        <v/>
      </c>
      <c r="K78" s="7">
        <f>IF(A78="","",SUMIF('Movimentações'!$C$2:$C$1000,A78,'Movimentações'!$F$2:$F$1000))</f>
        <v/>
      </c>
      <c r="L78" s="7">
        <f>IF(A78="","",I78+J78-K78)</f>
        <v/>
      </c>
      <c r="M78" s="6" t="n"/>
      <c r="N78" s="3" t="n"/>
      <c r="O78" s="3" t="n"/>
      <c r="P78" s="8">
        <f>IF(A78="","",IF(L78&lt;=0,"Indisponível",IF(L78&lt;=M78,"Reposição necessária","Disponível")))</f>
        <v/>
      </c>
      <c r="Q78" s="3" t="n"/>
    </row>
    <row r="79">
      <c r="A79" s="2" t="n"/>
      <c r="B79" s="3" t="n"/>
      <c r="C79" s="3" t="n"/>
      <c r="D79" s="3" t="n"/>
      <c r="E79" s="2" t="n"/>
      <c r="F79" s="24" t="n"/>
      <c r="G79" s="3" t="n"/>
      <c r="H79" s="25" t="n"/>
      <c r="I79" s="6" t="n"/>
      <c r="J79" s="9">
        <f>IF(A79="","",SUMIF('Movimentações'!$C$2:$C$1000,A79,'Movimentações'!$E$2:$E$1000))</f>
        <v/>
      </c>
      <c r="K79" s="9">
        <f>IF(A79="","",SUMIF('Movimentações'!$C$2:$C$1000,A79,'Movimentações'!$F$2:$F$1000))</f>
        <v/>
      </c>
      <c r="L79" s="9">
        <f>IF(A79="","",I79+J79-K79)</f>
        <v/>
      </c>
      <c r="M79" s="6" t="n"/>
      <c r="N79" s="3" t="n"/>
      <c r="O79" s="3" t="n"/>
      <c r="P79" s="10">
        <f>IF(A79="","",IF(L79&lt;=0,"Indisponível",IF(L79&lt;=M79,"Reposição necessária","Disponível")))</f>
        <v/>
      </c>
      <c r="Q79" s="3" t="n"/>
    </row>
    <row r="80">
      <c r="A80" s="2" t="n"/>
      <c r="B80" s="3" t="n"/>
      <c r="C80" s="3" t="n"/>
      <c r="D80" s="3" t="n"/>
      <c r="E80" s="2" t="n"/>
      <c r="F80" s="24" t="n"/>
      <c r="G80" s="3" t="n"/>
      <c r="H80" s="25" t="n"/>
      <c r="I80" s="6" t="n"/>
      <c r="J80" s="7">
        <f>IF(A80="","",SUMIF('Movimentações'!$C$2:$C$1000,A80,'Movimentações'!$E$2:$E$1000))</f>
        <v/>
      </c>
      <c r="K80" s="7">
        <f>IF(A80="","",SUMIF('Movimentações'!$C$2:$C$1000,A80,'Movimentações'!$F$2:$F$1000))</f>
        <v/>
      </c>
      <c r="L80" s="7">
        <f>IF(A80="","",I80+J80-K80)</f>
        <v/>
      </c>
      <c r="M80" s="6" t="n"/>
      <c r="N80" s="3" t="n"/>
      <c r="O80" s="3" t="n"/>
      <c r="P80" s="8">
        <f>IF(A80="","",IF(L80&lt;=0,"Indisponível",IF(L80&lt;=M80,"Reposição necessária","Disponível")))</f>
        <v/>
      </c>
      <c r="Q80" s="3" t="n"/>
    </row>
    <row r="81">
      <c r="A81" s="2" t="n"/>
      <c r="B81" s="3" t="n"/>
      <c r="C81" s="3" t="n"/>
      <c r="D81" s="3" t="n"/>
      <c r="E81" s="2" t="n"/>
      <c r="F81" s="24" t="n"/>
      <c r="G81" s="3" t="n"/>
      <c r="H81" s="25" t="n"/>
      <c r="I81" s="6" t="n"/>
      <c r="J81" s="9">
        <f>IF(A81="","",SUMIF('Movimentações'!$C$2:$C$1000,A81,'Movimentações'!$E$2:$E$1000))</f>
        <v/>
      </c>
      <c r="K81" s="9">
        <f>IF(A81="","",SUMIF('Movimentações'!$C$2:$C$1000,A81,'Movimentações'!$F$2:$F$1000))</f>
        <v/>
      </c>
      <c r="L81" s="9">
        <f>IF(A81="","",I81+J81-K81)</f>
        <v/>
      </c>
      <c r="M81" s="6" t="n"/>
      <c r="N81" s="3" t="n"/>
      <c r="O81" s="3" t="n"/>
      <c r="P81" s="10">
        <f>IF(A81="","",IF(L81&lt;=0,"Indisponível",IF(L81&lt;=M81,"Reposição necessária","Disponível")))</f>
        <v/>
      </c>
      <c r="Q81" s="3" t="n"/>
    </row>
    <row r="82">
      <c r="A82" s="2" t="n"/>
      <c r="B82" s="3" t="n"/>
      <c r="C82" s="3" t="n"/>
      <c r="D82" s="3" t="n"/>
      <c r="E82" s="2" t="n"/>
      <c r="F82" s="24" t="n"/>
      <c r="G82" s="3" t="n"/>
      <c r="H82" s="25" t="n"/>
      <c r="I82" s="6" t="n"/>
      <c r="J82" s="7">
        <f>IF(A82="","",SUMIF('Movimentações'!$C$2:$C$1000,A82,'Movimentações'!$E$2:$E$1000))</f>
        <v/>
      </c>
      <c r="K82" s="7">
        <f>IF(A82="","",SUMIF('Movimentações'!$C$2:$C$1000,A82,'Movimentações'!$F$2:$F$1000))</f>
        <v/>
      </c>
      <c r="L82" s="7">
        <f>IF(A82="","",I82+J82-K82)</f>
        <v/>
      </c>
      <c r="M82" s="6" t="n"/>
      <c r="N82" s="3" t="n"/>
      <c r="O82" s="3" t="n"/>
      <c r="P82" s="8">
        <f>IF(A82="","",IF(L82&lt;=0,"Indisponível",IF(L82&lt;=M82,"Reposição necessária","Disponível")))</f>
        <v/>
      </c>
      <c r="Q82" s="3" t="n"/>
    </row>
    <row r="83">
      <c r="A83" s="2" t="n"/>
      <c r="B83" s="3" t="n"/>
      <c r="C83" s="3" t="n"/>
      <c r="D83" s="3" t="n"/>
      <c r="E83" s="2" t="n"/>
      <c r="F83" s="24" t="n"/>
      <c r="G83" s="3" t="n"/>
      <c r="H83" s="25" t="n"/>
      <c r="I83" s="6" t="n"/>
      <c r="J83" s="9">
        <f>IF(A83="","",SUMIF('Movimentações'!$C$2:$C$1000,A83,'Movimentações'!$E$2:$E$1000))</f>
        <v/>
      </c>
      <c r="K83" s="9">
        <f>IF(A83="","",SUMIF('Movimentações'!$C$2:$C$1000,A83,'Movimentações'!$F$2:$F$1000))</f>
        <v/>
      </c>
      <c r="L83" s="9">
        <f>IF(A83="","",I83+J83-K83)</f>
        <v/>
      </c>
      <c r="M83" s="6" t="n"/>
      <c r="N83" s="3" t="n"/>
      <c r="O83" s="3" t="n"/>
      <c r="P83" s="10">
        <f>IF(A83="","",IF(L83&lt;=0,"Indisponível",IF(L83&lt;=M83,"Reposição necessária","Disponível")))</f>
        <v/>
      </c>
      <c r="Q83" s="3" t="n"/>
    </row>
    <row r="84">
      <c r="A84" s="2" t="n"/>
      <c r="B84" s="3" t="n"/>
      <c r="C84" s="3" t="n"/>
      <c r="D84" s="3" t="n"/>
      <c r="E84" s="2" t="n"/>
      <c r="F84" s="24" t="n"/>
      <c r="G84" s="3" t="n"/>
      <c r="H84" s="25" t="n"/>
      <c r="I84" s="6" t="n"/>
      <c r="J84" s="7">
        <f>IF(A84="","",SUMIF('Movimentações'!$C$2:$C$1000,A84,'Movimentações'!$E$2:$E$1000))</f>
        <v/>
      </c>
      <c r="K84" s="7">
        <f>IF(A84="","",SUMIF('Movimentações'!$C$2:$C$1000,A84,'Movimentações'!$F$2:$F$1000))</f>
        <v/>
      </c>
      <c r="L84" s="7">
        <f>IF(A84="","",I84+J84-K84)</f>
        <v/>
      </c>
      <c r="M84" s="6" t="n"/>
      <c r="N84" s="3" t="n"/>
      <c r="O84" s="3" t="n"/>
      <c r="P84" s="8">
        <f>IF(A84="","",IF(L84&lt;=0,"Indisponível",IF(L84&lt;=M84,"Reposição necessária","Disponível")))</f>
        <v/>
      </c>
      <c r="Q84" s="3" t="n"/>
    </row>
    <row r="85">
      <c r="A85" s="2" t="n"/>
      <c r="B85" s="3" t="n"/>
      <c r="C85" s="3" t="n"/>
      <c r="D85" s="3" t="n"/>
      <c r="E85" s="2" t="n"/>
      <c r="F85" s="24" t="n"/>
      <c r="G85" s="3" t="n"/>
      <c r="H85" s="25" t="n"/>
      <c r="I85" s="6" t="n"/>
      <c r="J85" s="9">
        <f>IF(A85="","",SUMIF('Movimentações'!$C$2:$C$1000,A85,'Movimentações'!$E$2:$E$1000))</f>
        <v/>
      </c>
      <c r="K85" s="9">
        <f>IF(A85="","",SUMIF('Movimentações'!$C$2:$C$1000,A85,'Movimentações'!$F$2:$F$1000))</f>
        <v/>
      </c>
      <c r="L85" s="9">
        <f>IF(A85="","",I85+J85-K85)</f>
        <v/>
      </c>
      <c r="M85" s="6" t="n"/>
      <c r="N85" s="3" t="n"/>
      <c r="O85" s="3" t="n"/>
      <c r="P85" s="10">
        <f>IF(A85="","",IF(L85&lt;=0,"Indisponível",IF(L85&lt;=M85,"Reposição necessária","Disponível")))</f>
        <v/>
      </c>
      <c r="Q85" s="3" t="n"/>
    </row>
    <row r="86">
      <c r="A86" s="2" t="n"/>
      <c r="B86" s="3" t="n"/>
      <c r="C86" s="3" t="n"/>
      <c r="D86" s="3" t="n"/>
      <c r="E86" s="2" t="n"/>
      <c r="F86" s="24" t="n"/>
      <c r="G86" s="3" t="n"/>
      <c r="H86" s="25" t="n"/>
      <c r="I86" s="6" t="n"/>
      <c r="J86" s="7">
        <f>IF(A86="","",SUMIF('Movimentações'!$C$2:$C$1000,A86,'Movimentações'!$E$2:$E$1000))</f>
        <v/>
      </c>
      <c r="K86" s="7">
        <f>IF(A86="","",SUMIF('Movimentações'!$C$2:$C$1000,A86,'Movimentações'!$F$2:$F$1000))</f>
        <v/>
      </c>
      <c r="L86" s="7">
        <f>IF(A86="","",I86+J86-K86)</f>
        <v/>
      </c>
      <c r="M86" s="6" t="n"/>
      <c r="N86" s="3" t="n"/>
      <c r="O86" s="3" t="n"/>
      <c r="P86" s="8">
        <f>IF(A86="","",IF(L86&lt;=0,"Indisponível",IF(L86&lt;=M86,"Reposição necessária","Disponível")))</f>
        <v/>
      </c>
      <c r="Q86" s="3" t="n"/>
    </row>
    <row r="87">
      <c r="A87" s="2" t="n"/>
      <c r="B87" s="3" t="n"/>
      <c r="C87" s="3" t="n"/>
      <c r="D87" s="3" t="n"/>
      <c r="E87" s="2" t="n"/>
      <c r="F87" s="24" t="n"/>
      <c r="G87" s="3" t="n"/>
      <c r="H87" s="25" t="n"/>
      <c r="I87" s="6" t="n"/>
      <c r="J87" s="9">
        <f>IF(A87="","",SUMIF('Movimentações'!$C$2:$C$1000,A87,'Movimentações'!$E$2:$E$1000))</f>
        <v/>
      </c>
      <c r="K87" s="9">
        <f>IF(A87="","",SUMIF('Movimentações'!$C$2:$C$1000,A87,'Movimentações'!$F$2:$F$1000))</f>
        <v/>
      </c>
      <c r="L87" s="9">
        <f>IF(A87="","",I87+J87-K87)</f>
        <v/>
      </c>
      <c r="M87" s="6" t="n"/>
      <c r="N87" s="3" t="n"/>
      <c r="O87" s="3" t="n"/>
      <c r="P87" s="10">
        <f>IF(A87="","",IF(L87&lt;=0,"Indisponível",IF(L87&lt;=M87,"Reposição necessária","Disponível")))</f>
        <v/>
      </c>
      <c r="Q87" s="3" t="n"/>
    </row>
    <row r="88">
      <c r="A88" s="2" t="n"/>
      <c r="B88" s="3" t="n"/>
      <c r="C88" s="3" t="n"/>
      <c r="D88" s="3" t="n"/>
      <c r="E88" s="2" t="n"/>
      <c r="F88" s="24" t="n"/>
      <c r="G88" s="3" t="n"/>
      <c r="H88" s="25" t="n"/>
      <c r="I88" s="6" t="n"/>
      <c r="J88" s="7">
        <f>IF(A88="","",SUMIF('Movimentações'!$C$2:$C$1000,A88,'Movimentações'!$E$2:$E$1000))</f>
        <v/>
      </c>
      <c r="K88" s="7">
        <f>IF(A88="","",SUMIF('Movimentações'!$C$2:$C$1000,A88,'Movimentações'!$F$2:$F$1000))</f>
        <v/>
      </c>
      <c r="L88" s="7">
        <f>IF(A88="","",I88+J88-K88)</f>
        <v/>
      </c>
      <c r="M88" s="6" t="n"/>
      <c r="N88" s="3" t="n"/>
      <c r="O88" s="3" t="n"/>
      <c r="P88" s="8">
        <f>IF(A88="","",IF(L88&lt;=0,"Indisponível",IF(L88&lt;=M88,"Reposição necessária","Disponível")))</f>
        <v/>
      </c>
      <c r="Q88" s="3" t="n"/>
    </row>
    <row r="89">
      <c r="A89" s="2" t="n"/>
      <c r="B89" s="3" t="n"/>
      <c r="C89" s="3" t="n"/>
      <c r="D89" s="3" t="n"/>
      <c r="E89" s="2" t="n"/>
      <c r="F89" s="24" t="n"/>
      <c r="G89" s="3" t="n"/>
      <c r="H89" s="25" t="n"/>
      <c r="I89" s="6" t="n"/>
      <c r="J89" s="9">
        <f>IF(A89="","",SUMIF('Movimentações'!$C$2:$C$1000,A89,'Movimentações'!$E$2:$E$1000))</f>
        <v/>
      </c>
      <c r="K89" s="9">
        <f>IF(A89="","",SUMIF('Movimentações'!$C$2:$C$1000,A89,'Movimentações'!$F$2:$F$1000))</f>
        <v/>
      </c>
      <c r="L89" s="9">
        <f>IF(A89="","",I89+J89-K89)</f>
        <v/>
      </c>
      <c r="M89" s="6" t="n"/>
      <c r="N89" s="3" t="n"/>
      <c r="O89" s="3" t="n"/>
      <c r="P89" s="10">
        <f>IF(A89="","",IF(L89&lt;=0,"Indisponível",IF(L89&lt;=M89,"Reposição necessária","Disponível")))</f>
        <v/>
      </c>
      <c r="Q89" s="3" t="n"/>
    </row>
    <row r="90">
      <c r="A90" s="2" t="n"/>
      <c r="B90" s="3" t="n"/>
      <c r="C90" s="3" t="n"/>
      <c r="D90" s="3" t="n"/>
      <c r="E90" s="2" t="n"/>
      <c r="F90" s="24" t="n"/>
      <c r="G90" s="3" t="n"/>
      <c r="H90" s="25" t="n"/>
      <c r="I90" s="6" t="n"/>
      <c r="J90" s="7">
        <f>IF(A90="","",SUMIF('Movimentações'!$C$2:$C$1000,A90,'Movimentações'!$E$2:$E$1000))</f>
        <v/>
      </c>
      <c r="K90" s="7">
        <f>IF(A90="","",SUMIF('Movimentações'!$C$2:$C$1000,A90,'Movimentações'!$F$2:$F$1000))</f>
        <v/>
      </c>
      <c r="L90" s="7">
        <f>IF(A90="","",I90+J90-K90)</f>
        <v/>
      </c>
      <c r="M90" s="6" t="n"/>
      <c r="N90" s="3" t="n"/>
      <c r="O90" s="3" t="n"/>
      <c r="P90" s="8">
        <f>IF(A90="","",IF(L90&lt;=0,"Indisponível",IF(L90&lt;=M90,"Reposição necessária","Disponível")))</f>
        <v/>
      </c>
      <c r="Q90" s="3" t="n"/>
    </row>
    <row r="91">
      <c r="A91" s="2" t="n"/>
      <c r="B91" s="3" t="n"/>
      <c r="C91" s="3" t="n"/>
      <c r="D91" s="3" t="n"/>
      <c r="E91" s="2" t="n"/>
      <c r="F91" s="24" t="n"/>
      <c r="G91" s="3" t="n"/>
      <c r="H91" s="25" t="n"/>
      <c r="I91" s="6" t="n"/>
      <c r="J91" s="9">
        <f>IF(A91="","",SUMIF('Movimentações'!$C$2:$C$1000,A91,'Movimentações'!$E$2:$E$1000))</f>
        <v/>
      </c>
      <c r="K91" s="9">
        <f>IF(A91="","",SUMIF('Movimentações'!$C$2:$C$1000,A91,'Movimentações'!$F$2:$F$1000))</f>
        <v/>
      </c>
      <c r="L91" s="9">
        <f>IF(A91="","",I91+J91-K91)</f>
        <v/>
      </c>
      <c r="M91" s="6" t="n"/>
      <c r="N91" s="3" t="n"/>
      <c r="O91" s="3" t="n"/>
      <c r="P91" s="10">
        <f>IF(A91="","",IF(L91&lt;=0,"Indisponível",IF(L91&lt;=M91,"Reposição necessária","Disponível")))</f>
        <v/>
      </c>
      <c r="Q91" s="3" t="n"/>
    </row>
    <row r="92">
      <c r="A92" s="2" t="n"/>
      <c r="B92" s="3" t="n"/>
      <c r="C92" s="3" t="n"/>
      <c r="D92" s="3" t="n"/>
      <c r="E92" s="2" t="n"/>
      <c r="F92" s="24" t="n"/>
      <c r="G92" s="3" t="n"/>
      <c r="H92" s="25" t="n"/>
      <c r="I92" s="6" t="n"/>
      <c r="J92" s="7">
        <f>IF(A92="","",SUMIF('Movimentações'!$C$2:$C$1000,A92,'Movimentações'!$E$2:$E$1000))</f>
        <v/>
      </c>
      <c r="K92" s="7">
        <f>IF(A92="","",SUMIF('Movimentações'!$C$2:$C$1000,A92,'Movimentações'!$F$2:$F$1000))</f>
        <v/>
      </c>
      <c r="L92" s="7">
        <f>IF(A92="","",I92+J92-K92)</f>
        <v/>
      </c>
      <c r="M92" s="6" t="n"/>
      <c r="N92" s="3" t="n"/>
      <c r="O92" s="3" t="n"/>
      <c r="P92" s="8">
        <f>IF(A92="","",IF(L92&lt;=0,"Indisponível",IF(L92&lt;=M92,"Reposição necessária","Disponível")))</f>
        <v/>
      </c>
      <c r="Q92" s="3" t="n"/>
    </row>
    <row r="93">
      <c r="A93" s="2" t="n"/>
      <c r="B93" s="3" t="n"/>
      <c r="C93" s="3" t="n"/>
      <c r="D93" s="3" t="n"/>
      <c r="E93" s="2" t="n"/>
      <c r="F93" s="24" t="n"/>
      <c r="G93" s="3" t="n"/>
      <c r="H93" s="25" t="n"/>
      <c r="I93" s="6" t="n"/>
      <c r="J93" s="9">
        <f>IF(A93="","",SUMIF('Movimentações'!$C$2:$C$1000,A93,'Movimentações'!$E$2:$E$1000))</f>
        <v/>
      </c>
      <c r="K93" s="9">
        <f>IF(A93="","",SUMIF('Movimentações'!$C$2:$C$1000,A93,'Movimentações'!$F$2:$F$1000))</f>
        <v/>
      </c>
      <c r="L93" s="9">
        <f>IF(A93="","",I93+J93-K93)</f>
        <v/>
      </c>
      <c r="M93" s="6" t="n"/>
      <c r="N93" s="3" t="n"/>
      <c r="O93" s="3" t="n"/>
      <c r="P93" s="10">
        <f>IF(A93="","",IF(L93&lt;=0,"Indisponível",IF(L93&lt;=M93,"Reposição necessária","Disponível")))</f>
        <v/>
      </c>
      <c r="Q93" s="3" t="n"/>
    </row>
    <row r="94">
      <c r="A94" s="2" t="n"/>
      <c r="B94" s="3" t="n"/>
      <c r="C94" s="3" t="n"/>
      <c r="D94" s="3" t="n"/>
      <c r="E94" s="2" t="n"/>
      <c r="F94" s="24" t="n"/>
      <c r="G94" s="3" t="n"/>
      <c r="H94" s="25" t="n"/>
      <c r="I94" s="6" t="n"/>
      <c r="J94" s="7">
        <f>IF(A94="","",SUMIF('Movimentações'!$C$2:$C$1000,A94,'Movimentações'!$E$2:$E$1000))</f>
        <v/>
      </c>
      <c r="K94" s="7">
        <f>IF(A94="","",SUMIF('Movimentações'!$C$2:$C$1000,A94,'Movimentações'!$F$2:$F$1000))</f>
        <v/>
      </c>
      <c r="L94" s="7">
        <f>IF(A94="","",I94+J94-K94)</f>
        <v/>
      </c>
      <c r="M94" s="6" t="n"/>
      <c r="N94" s="3" t="n"/>
      <c r="O94" s="3" t="n"/>
      <c r="P94" s="8">
        <f>IF(A94="","",IF(L94&lt;=0,"Indisponível",IF(L94&lt;=M94,"Reposição necessária","Disponível")))</f>
        <v/>
      </c>
      <c r="Q94" s="3" t="n"/>
    </row>
    <row r="95">
      <c r="A95" s="2" t="n"/>
      <c r="B95" s="3" t="n"/>
      <c r="C95" s="3" t="n"/>
      <c r="D95" s="3" t="n"/>
      <c r="E95" s="2" t="n"/>
      <c r="F95" s="24" t="n"/>
      <c r="G95" s="3" t="n"/>
      <c r="H95" s="25" t="n"/>
      <c r="I95" s="6" t="n"/>
      <c r="J95" s="9">
        <f>IF(A95="","",SUMIF('Movimentações'!$C$2:$C$1000,A95,'Movimentações'!$E$2:$E$1000))</f>
        <v/>
      </c>
      <c r="K95" s="9">
        <f>IF(A95="","",SUMIF('Movimentações'!$C$2:$C$1000,A95,'Movimentações'!$F$2:$F$1000))</f>
        <v/>
      </c>
      <c r="L95" s="9">
        <f>IF(A95="","",I95+J95-K95)</f>
        <v/>
      </c>
      <c r="M95" s="6" t="n"/>
      <c r="N95" s="3" t="n"/>
      <c r="O95" s="3" t="n"/>
      <c r="P95" s="10">
        <f>IF(A95="","",IF(L95&lt;=0,"Indisponível",IF(L95&lt;=M95,"Reposição necessária","Disponível")))</f>
        <v/>
      </c>
      <c r="Q95" s="3" t="n"/>
    </row>
    <row r="96">
      <c r="A96" s="2" t="n"/>
      <c r="B96" s="3" t="n"/>
      <c r="C96" s="3" t="n"/>
      <c r="D96" s="3" t="n"/>
      <c r="E96" s="2" t="n"/>
      <c r="F96" s="24" t="n"/>
      <c r="G96" s="3" t="n"/>
      <c r="H96" s="25" t="n"/>
      <c r="I96" s="6" t="n"/>
      <c r="J96" s="7">
        <f>IF(A96="","",SUMIF('Movimentações'!$C$2:$C$1000,A96,'Movimentações'!$E$2:$E$1000))</f>
        <v/>
      </c>
      <c r="K96" s="7">
        <f>IF(A96="","",SUMIF('Movimentações'!$C$2:$C$1000,A96,'Movimentações'!$F$2:$F$1000))</f>
        <v/>
      </c>
      <c r="L96" s="7">
        <f>IF(A96="","",I96+J96-K96)</f>
        <v/>
      </c>
      <c r="M96" s="6" t="n"/>
      <c r="N96" s="3" t="n"/>
      <c r="O96" s="3" t="n"/>
      <c r="P96" s="8">
        <f>IF(A96="","",IF(L96&lt;=0,"Indisponível",IF(L96&lt;=M96,"Reposição necessária","Disponível")))</f>
        <v/>
      </c>
      <c r="Q96" s="3" t="n"/>
    </row>
    <row r="97">
      <c r="A97" s="2" t="n"/>
      <c r="B97" s="3" t="n"/>
      <c r="C97" s="3" t="n"/>
      <c r="D97" s="3" t="n"/>
      <c r="E97" s="2" t="n"/>
      <c r="F97" s="24" t="n"/>
      <c r="G97" s="3" t="n"/>
      <c r="H97" s="25" t="n"/>
      <c r="I97" s="6" t="n"/>
      <c r="J97" s="9">
        <f>IF(A97="","",SUMIF('Movimentações'!$C$2:$C$1000,A97,'Movimentações'!$E$2:$E$1000))</f>
        <v/>
      </c>
      <c r="K97" s="9">
        <f>IF(A97="","",SUMIF('Movimentações'!$C$2:$C$1000,A97,'Movimentações'!$F$2:$F$1000))</f>
        <v/>
      </c>
      <c r="L97" s="9">
        <f>IF(A97="","",I97+J97-K97)</f>
        <v/>
      </c>
      <c r="M97" s="6" t="n"/>
      <c r="N97" s="3" t="n"/>
      <c r="O97" s="3" t="n"/>
      <c r="P97" s="10">
        <f>IF(A97="","",IF(L97&lt;=0,"Indisponível",IF(L97&lt;=M97,"Reposição necessária","Disponível")))</f>
        <v/>
      </c>
      <c r="Q97" s="3" t="n"/>
    </row>
    <row r="98">
      <c r="A98" s="2" t="n"/>
      <c r="B98" s="3" t="n"/>
      <c r="C98" s="3" t="n"/>
      <c r="D98" s="3" t="n"/>
      <c r="E98" s="2" t="n"/>
      <c r="F98" s="24" t="n"/>
      <c r="G98" s="3" t="n"/>
      <c r="H98" s="25" t="n"/>
      <c r="I98" s="6" t="n"/>
      <c r="J98" s="7">
        <f>IF(A98="","",SUMIF('Movimentações'!$C$2:$C$1000,A98,'Movimentações'!$E$2:$E$1000))</f>
        <v/>
      </c>
      <c r="K98" s="7">
        <f>IF(A98="","",SUMIF('Movimentações'!$C$2:$C$1000,A98,'Movimentações'!$F$2:$F$1000))</f>
        <v/>
      </c>
      <c r="L98" s="7">
        <f>IF(A98="","",I98+J98-K98)</f>
        <v/>
      </c>
      <c r="M98" s="6" t="n"/>
      <c r="N98" s="3" t="n"/>
      <c r="O98" s="3" t="n"/>
      <c r="P98" s="8">
        <f>IF(A98="","",IF(L98&lt;=0,"Indisponível",IF(L98&lt;=M98,"Reposição necessária","Disponível")))</f>
        <v/>
      </c>
      <c r="Q98" s="3" t="n"/>
    </row>
    <row r="99">
      <c r="A99" s="2" t="n"/>
      <c r="B99" s="3" t="n"/>
      <c r="C99" s="3" t="n"/>
      <c r="D99" s="3" t="n"/>
      <c r="E99" s="2" t="n"/>
      <c r="F99" s="24" t="n"/>
      <c r="G99" s="3" t="n"/>
      <c r="H99" s="25" t="n"/>
      <c r="I99" s="6" t="n"/>
      <c r="J99" s="9">
        <f>IF(A99="","",SUMIF('Movimentações'!$C$2:$C$1000,A99,'Movimentações'!$E$2:$E$1000))</f>
        <v/>
      </c>
      <c r="K99" s="9">
        <f>IF(A99="","",SUMIF('Movimentações'!$C$2:$C$1000,A99,'Movimentações'!$F$2:$F$1000))</f>
        <v/>
      </c>
      <c r="L99" s="9">
        <f>IF(A99="","",I99+J99-K99)</f>
        <v/>
      </c>
      <c r="M99" s="6" t="n"/>
      <c r="N99" s="3" t="n"/>
      <c r="O99" s="3" t="n"/>
      <c r="P99" s="10">
        <f>IF(A99="","",IF(L99&lt;=0,"Indisponível",IF(L99&lt;=M99,"Reposição necessária","Disponível")))</f>
        <v/>
      </c>
      <c r="Q99" s="3" t="n"/>
    </row>
    <row r="100">
      <c r="A100" s="2" t="n"/>
      <c r="B100" s="3" t="n"/>
      <c r="C100" s="3" t="n"/>
      <c r="D100" s="3" t="n"/>
      <c r="E100" s="2" t="n"/>
      <c r="F100" s="24" t="n"/>
      <c r="G100" s="3" t="n"/>
      <c r="H100" s="25" t="n"/>
      <c r="I100" s="6" t="n"/>
      <c r="J100" s="7">
        <f>IF(A100="","",SUMIF('Movimentações'!$C$2:$C$1000,A100,'Movimentações'!$E$2:$E$1000))</f>
        <v/>
      </c>
      <c r="K100" s="7">
        <f>IF(A100="","",SUMIF('Movimentações'!$C$2:$C$1000,A100,'Movimentações'!$F$2:$F$1000))</f>
        <v/>
      </c>
      <c r="L100" s="7">
        <f>IF(A100="","",I100+J100-K100)</f>
        <v/>
      </c>
      <c r="M100" s="6" t="n"/>
      <c r="N100" s="3" t="n"/>
      <c r="O100" s="3" t="n"/>
      <c r="P100" s="8">
        <f>IF(A100="","",IF(L100&lt;=0,"Indisponível",IF(L100&lt;=M100,"Reposição necessária","Disponível")))</f>
        <v/>
      </c>
      <c r="Q100" s="3" t="n"/>
    </row>
    <row r="101">
      <c r="A101" s="2" t="n"/>
      <c r="B101" s="3" t="n"/>
      <c r="C101" s="3" t="n"/>
      <c r="D101" s="3" t="n"/>
      <c r="E101" s="2" t="n"/>
      <c r="F101" s="24" t="n"/>
      <c r="G101" s="3" t="n"/>
      <c r="H101" s="25" t="n"/>
      <c r="I101" s="6" t="n"/>
      <c r="J101" s="9">
        <f>IF(A101="","",SUMIF('Movimentações'!$C$2:$C$1000,A101,'Movimentações'!$E$2:$E$1000))</f>
        <v/>
      </c>
      <c r="K101" s="9">
        <f>IF(A101="","",SUMIF('Movimentações'!$C$2:$C$1000,A101,'Movimentações'!$F$2:$F$1000))</f>
        <v/>
      </c>
      <c r="L101" s="9">
        <f>IF(A101="","",I101+J101-K101)</f>
        <v/>
      </c>
      <c r="M101" s="6" t="n"/>
      <c r="N101" s="3" t="n"/>
      <c r="O101" s="3" t="n"/>
      <c r="P101" s="10">
        <f>IF(A101="","",IF(L101&lt;=0,"Indisponível",IF(L101&lt;=M101,"Reposição necessária","Disponível")))</f>
        <v/>
      </c>
      <c r="Q101" s="3" t="n"/>
    </row>
  </sheetData>
  <autoFilter ref="A1:Q101"/>
  <conditionalFormatting sqref="P2:P101">
    <cfRule type="expression" priority="1" dxfId="0">
      <formula>$P2="Disponível"</formula>
    </cfRule>
    <cfRule type="expression" priority="2" dxfId="1">
      <formula>$P2="Reposição necessária"</formula>
    </cfRule>
    <cfRule type="expression" priority="3" dxfId="2">
      <formula>$P2="Indisponível"</formula>
    </cfRule>
  </conditionalFormatting>
  <dataValidations count="3">
    <dataValidation sqref="C2:C101" showErrorMessage="1" showInputMessage="1" allowBlank="1" type="list">
      <formula1>"Furadeiras e Parafusadeiras,Corte e Desbaste,Medição,Ferramentas Manuais,Demolição,Acesso"</formula1>
    </dataValidation>
    <dataValidation sqref="I2:I101 M2:M101" showErrorMessage="1" showInputMessage="1" allowBlank="1" type="whole" operator="greaterThanOrEqual">
      <formula1>0</formula1>
    </dataValidation>
    <dataValidation sqref="F2:F101" showErrorMessage="1" showInputMessage="1" allowBlank="1" type="date" operator="between">
      <formula1>DATE(2020,1,1)</formula1>
      <formula2>DATE(2099,12,31)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8" customWidth="1" min="3" max="3"/>
    <col width="25" customWidth="1" min="4" max="4"/>
    <col width="12" customWidth="1" min="5" max="5"/>
    <col width="12" customWidth="1" min="6" max="6"/>
    <col width="22" customWidth="1" min="7" max="7"/>
    <col width="23" customWidth="1" min="8" max="8"/>
    <col width="29" customWidth="1" min="9" max="9"/>
    <col width="20" customWidth="1" min="10" max="10"/>
    <col width="22" customWidth="1" min="11" max="11"/>
    <col width="18" customWidth="1" min="12" max="12"/>
    <col width="23" customWidth="1" min="13" max="13"/>
    <col width="32" customWidth="1" min="14" max="14"/>
  </cols>
  <sheetData>
    <row r="1" ht="32" customHeight="1">
      <c r="A1" s="1" t="inlineStr">
        <is>
          <t>ID da movimentação</t>
        </is>
      </c>
      <c r="B1" s="1" t="inlineStr">
        <is>
          <t>Data</t>
        </is>
      </c>
      <c r="C1" s="1" t="inlineStr">
        <is>
          <t>Código da ferramenta</t>
        </is>
      </c>
      <c r="D1" s="1" t="inlineStr">
        <is>
          <t>Ferramenta</t>
        </is>
      </c>
      <c r="E1" s="1" t="inlineStr">
        <is>
          <t>Entrada</t>
        </is>
      </c>
      <c r="F1" s="1" t="inlineStr">
        <is>
          <t>Saída</t>
        </is>
      </c>
      <c r="G1" s="1" t="inlineStr">
        <is>
          <t>Tipo de movimentação</t>
        </is>
      </c>
      <c r="H1" s="1" t="inlineStr">
        <is>
          <t>Colaborador responsável</t>
        </is>
      </c>
      <c r="I1" s="1" t="inlineStr">
        <is>
          <t>Obra/cliente/setor</t>
        </is>
      </c>
      <c r="J1" s="1" t="inlineStr">
        <is>
          <t>Cidade</t>
        </is>
      </c>
      <c r="K1" s="1" t="inlineStr">
        <is>
          <t>Previsão de devolução</t>
        </is>
      </c>
      <c r="L1" s="1" t="inlineStr">
        <is>
          <t>Data de devolução</t>
        </is>
      </c>
      <c r="M1" s="1" t="inlineStr">
        <is>
          <t>Condição na devolução</t>
        </is>
      </c>
      <c r="N1" s="1" t="inlineStr">
        <is>
          <t>Observações</t>
        </is>
      </c>
    </row>
    <row r="2">
      <c r="A2" s="2" t="inlineStr">
        <is>
          <t>MOV-001</t>
        </is>
      </c>
      <c r="B2" s="24" t="n">
        <v>46027</v>
      </c>
      <c r="C2" s="2" t="inlineStr">
        <is>
          <t>FER-001</t>
        </is>
      </c>
      <c r="D2" s="11">
        <f>IF(C2="","",IFERROR(VLOOKUP(C2,'Cadastro de Ferramentas'!$A$2:$B$1000,2,FALSE),"Código não encontrado"))</f>
        <v/>
      </c>
      <c r="E2" s="6" t="n">
        <v>2</v>
      </c>
      <c r="F2" s="6" t="n"/>
      <c r="G2" s="3" t="inlineStr">
        <is>
          <t>Entrada de compra</t>
        </is>
      </c>
      <c r="H2" s="3" t="inlineStr">
        <is>
          <t>Ana Souza</t>
        </is>
      </c>
      <c r="I2" s="3" t="inlineStr">
        <is>
          <t>Almoxarifado Central</t>
        </is>
      </c>
      <c r="J2" s="3" t="inlineStr">
        <is>
          <t>São Paulo/SP</t>
        </is>
      </c>
      <c r="K2" s="24" t="n"/>
      <c r="L2" s="24" t="n"/>
      <c r="M2" s="3" t="inlineStr">
        <is>
          <t>N/A</t>
        </is>
      </c>
      <c r="N2" s="3" t="inlineStr">
        <is>
          <t>Compra para recomposição de estoque</t>
        </is>
      </c>
    </row>
    <row r="3">
      <c r="A3" s="2" t="inlineStr">
        <is>
          <t>MOV-002</t>
        </is>
      </c>
      <c r="B3" s="24" t="n">
        <v>46040</v>
      </c>
      <c r="C3" s="2" t="inlineStr">
        <is>
          <t>FER-001</t>
        </is>
      </c>
      <c r="D3" s="12">
        <f>IF(C3="","",IFERROR(VLOOKUP(C3,'Cadastro de Ferramentas'!$A$2:$B$1000,2,FALSE),"Código não encontrado"))</f>
        <v/>
      </c>
      <c r="E3" s="6" t="n"/>
      <c r="F3" s="6" t="n">
        <v>1</v>
      </c>
      <c r="G3" s="3" t="inlineStr">
        <is>
          <t>Saída</t>
        </is>
      </c>
      <c r="H3" s="3" t="inlineStr">
        <is>
          <t>Carlos Oliveira</t>
        </is>
      </c>
      <c r="I3" s="3" t="inlineStr">
        <is>
          <t>Obra Residencial Jardins</t>
        </is>
      </c>
      <c r="J3" s="3" t="inlineStr">
        <is>
          <t>São Paulo/SP</t>
        </is>
      </c>
      <c r="K3" s="24" t="n">
        <v>46052</v>
      </c>
      <c r="L3" s="24" t="n"/>
      <c r="M3" s="3" t="inlineStr">
        <is>
          <t>N/A</t>
        </is>
      </c>
      <c r="N3" s="3" t="inlineStr">
        <is>
          <t>Empréstimo para instalação elétrica</t>
        </is>
      </c>
    </row>
    <row r="4">
      <c r="A4" s="2" t="inlineStr">
        <is>
          <t>MOV-003</t>
        </is>
      </c>
      <c r="B4" s="24" t="n">
        <v>46063</v>
      </c>
      <c r="C4" s="2" t="inlineStr">
        <is>
          <t>FER-002</t>
        </is>
      </c>
      <c r="D4" s="11">
        <f>IF(C4="","",IFERROR(VLOOKUP(C4,'Cadastro de Ferramentas'!$A$2:$B$1000,2,FALSE),"Código não encontrado"))</f>
        <v/>
      </c>
      <c r="E4" s="6" t="n"/>
      <c r="F4" s="6" t="n">
        <v>2</v>
      </c>
      <c r="G4" s="3" t="inlineStr">
        <is>
          <t>Saída</t>
        </is>
      </c>
      <c r="H4" s="3" t="inlineStr">
        <is>
          <t>João Pereira</t>
        </is>
      </c>
      <c r="I4" s="3" t="inlineStr">
        <is>
          <t>Reforma Comercial</t>
        </is>
      </c>
      <c r="J4" s="3" t="inlineStr">
        <is>
          <t>Jundiaí/SP</t>
        </is>
      </c>
      <c r="K4" s="24" t="n">
        <v>46073</v>
      </c>
      <c r="L4" s="24" t="n">
        <v>46086</v>
      </c>
      <c r="M4" s="3" t="inlineStr">
        <is>
          <t>Boa</t>
        </is>
      </c>
      <c r="N4" s="3" t="inlineStr">
        <is>
          <t>Uma unidade devolvida após finalização</t>
        </is>
      </c>
    </row>
    <row r="5">
      <c r="A5" s="2" t="inlineStr">
        <is>
          <t>MOV-004</t>
        </is>
      </c>
      <c r="B5" s="24" t="n">
        <v>46086</v>
      </c>
      <c r="C5" s="2" t="inlineStr">
        <is>
          <t>FER-002</t>
        </is>
      </c>
      <c r="D5" s="12">
        <f>IF(C5="","",IFERROR(VLOOKUP(C5,'Cadastro de Ferramentas'!$A$2:$B$1000,2,FALSE),"Código não encontrado"))</f>
        <v/>
      </c>
      <c r="E5" s="6" t="n">
        <v>1</v>
      </c>
      <c r="F5" s="6" t="n"/>
      <c r="G5" s="3" t="inlineStr">
        <is>
          <t>Devolução</t>
        </is>
      </c>
      <c r="H5" s="3" t="inlineStr">
        <is>
          <t>João Pereira</t>
        </is>
      </c>
      <c r="I5" s="3" t="inlineStr">
        <is>
          <t>Reforma Comercial</t>
        </is>
      </c>
      <c r="J5" s="3" t="inlineStr">
        <is>
          <t>Jundiaí/SP</t>
        </is>
      </c>
      <c r="K5" s="24" t="n"/>
      <c r="L5" s="24" t="n">
        <v>46086</v>
      </c>
      <c r="M5" s="3" t="inlineStr">
        <is>
          <t>Boa</t>
        </is>
      </c>
      <c r="N5" s="3" t="inlineStr">
        <is>
          <t>Devolução parcial registrada</t>
        </is>
      </c>
    </row>
    <row r="6">
      <c r="A6" s="2" t="inlineStr">
        <is>
          <t>MOV-005</t>
        </is>
      </c>
      <c r="B6" s="24" t="n">
        <v>46101</v>
      </c>
      <c r="C6" s="2" t="inlineStr">
        <is>
          <t>FER-003</t>
        </is>
      </c>
      <c r="D6" s="11">
        <f>IF(C6="","",IFERROR(VLOOKUP(C6,'Cadastro de Ferramentas'!$A$2:$B$1000,2,FALSE),"Código não encontrado"))</f>
        <v/>
      </c>
      <c r="E6" s="6" t="n"/>
      <c r="F6" s="6" t="n">
        <v>1</v>
      </c>
      <c r="G6" s="3" t="inlineStr">
        <is>
          <t>Manutenção</t>
        </is>
      </c>
      <c r="H6" s="3" t="inlineStr">
        <is>
          <t>Marina Santos</t>
        </is>
      </c>
      <c r="I6" s="3" t="inlineStr">
        <is>
          <t>Manutenção Interna</t>
        </is>
      </c>
      <c r="J6" s="3" t="inlineStr">
        <is>
          <t>Belo Horizonte/MG</t>
        </is>
      </c>
      <c r="K6" s="24" t="n"/>
      <c r="L6" s="24" t="n"/>
      <c r="M6" s="3" t="inlineStr">
        <is>
          <t>N/A</t>
        </is>
      </c>
      <c r="N6" s="3" t="inlineStr">
        <is>
          <t>Troca preventiva de escovas</t>
        </is>
      </c>
    </row>
    <row r="7">
      <c r="A7" s="2" t="inlineStr">
        <is>
          <t>MOV-006</t>
        </is>
      </c>
      <c r="B7" s="24" t="n">
        <v>46116</v>
      </c>
      <c r="C7" s="2" t="inlineStr">
        <is>
          <t>FER-004</t>
        </is>
      </c>
      <c r="D7" s="12">
        <f>IF(C7="","",IFERROR(VLOOKUP(C7,'Cadastro de Ferramentas'!$A$2:$B$1000,2,FALSE),"Código não encontrado"))</f>
        <v/>
      </c>
      <c r="E7" s="6" t="n"/>
      <c r="F7" s="6" t="n">
        <v>3</v>
      </c>
      <c r="G7" s="3" t="inlineStr">
        <is>
          <t>Saída</t>
        </is>
      </c>
      <c r="H7" s="3" t="inlineStr">
        <is>
          <t>Ana Souza</t>
        </is>
      </c>
      <c r="I7" s="3" t="inlineStr">
        <is>
          <t>Obra Residencial Curitiba</t>
        </is>
      </c>
      <c r="J7" s="3" t="inlineStr">
        <is>
          <t>Curitiba/PR</t>
        </is>
      </c>
      <c r="K7" s="24" t="n">
        <v>46127</v>
      </c>
      <c r="L7" s="24" t="n">
        <v>46126</v>
      </c>
      <c r="M7" s="3" t="inlineStr">
        <is>
          <t>Boa</t>
        </is>
      </c>
      <c r="N7" s="3" t="inlineStr">
        <is>
          <t>Devolvidas dentro do prazo</t>
        </is>
      </c>
    </row>
    <row r="8">
      <c r="A8" s="2" t="inlineStr">
        <is>
          <t>MOV-007</t>
        </is>
      </c>
      <c r="B8" s="24" t="n">
        <v>46153</v>
      </c>
      <c r="C8" s="2" t="inlineStr">
        <is>
          <t>FER-005</t>
        </is>
      </c>
      <c r="D8" s="11">
        <f>IF(C8="","",IFERROR(VLOOKUP(C8,'Cadastro de Ferramentas'!$A$2:$B$1000,2,FALSE),"Código não encontrado"))</f>
        <v/>
      </c>
      <c r="E8" s="6" t="n">
        <v>1</v>
      </c>
      <c r="F8" s="6" t="n">
        <v>1</v>
      </c>
      <c r="G8" s="3" t="inlineStr">
        <is>
          <t>Transferência</t>
        </is>
      </c>
      <c r="H8" s="3" t="inlineStr">
        <is>
          <t>Marina Santos</t>
        </is>
      </c>
      <c r="I8" s="3" t="inlineStr">
        <is>
          <t>Setor Elétrico</t>
        </is>
      </c>
      <c r="J8" s="3" t="inlineStr">
        <is>
          <t>Belo Horizonte/MG</t>
        </is>
      </c>
      <c r="K8" s="24" t="n"/>
      <c r="L8" s="24" t="n"/>
      <c r="M8" s="3" t="inlineStr">
        <is>
          <t>N/A</t>
        </is>
      </c>
      <c r="N8" s="3" t="inlineStr">
        <is>
          <t>Transferência entre frentes de serviço</t>
        </is>
      </c>
    </row>
    <row r="9">
      <c r="A9" s="2" t="inlineStr">
        <is>
          <t>MOV-008</t>
        </is>
      </c>
      <c r="B9" s="24" t="n">
        <v>46182</v>
      </c>
      <c r="C9" s="2" t="inlineStr">
        <is>
          <t>FER-006</t>
        </is>
      </c>
      <c r="D9" s="12">
        <f>IF(C9="","",IFERROR(VLOOKUP(C9,'Cadastro de Ferramentas'!$A$2:$B$1000,2,FALSE),"Código não encontrado"))</f>
        <v/>
      </c>
      <c r="E9" s="6" t="n"/>
      <c r="F9" s="6" t="n">
        <v>1</v>
      </c>
      <c r="G9" s="3" t="inlineStr">
        <is>
          <t>Saída</t>
        </is>
      </c>
      <c r="H9" s="3" t="inlineStr">
        <is>
          <t>Carlos Oliveira</t>
        </is>
      </c>
      <c r="I9" s="3" t="inlineStr">
        <is>
          <t>Obra Comercial Centro</t>
        </is>
      </c>
      <c r="J9" s="3" t="inlineStr">
        <is>
          <t>São Paulo/SP</t>
        </is>
      </c>
      <c r="K9" s="24" t="n">
        <v>46193</v>
      </c>
      <c r="L9" s="24" t="n"/>
      <c r="M9" s="3" t="inlineStr">
        <is>
          <t>N/A</t>
        </is>
      </c>
      <c r="N9" s="3" t="inlineStr">
        <is>
          <t>Uso para cortes de acabamento</t>
        </is>
      </c>
    </row>
    <row r="10">
      <c r="A10" s="2" t="inlineStr">
        <is>
          <t>MOV-009</t>
        </is>
      </c>
      <c r="B10" s="24" t="n">
        <v>46228</v>
      </c>
      <c r="C10" s="2" t="inlineStr">
        <is>
          <t>FER-008</t>
        </is>
      </c>
      <c r="D10" s="11">
        <f>IF(C10="","",IFERROR(VLOOKUP(C10,'Cadastro de Ferramentas'!$A$2:$B$1000,2,FALSE),"Código não encontrado"))</f>
        <v/>
      </c>
      <c r="E10" s="6" t="n"/>
      <c r="F10" s="6" t="n">
        <v>1</v>
      </c>
      <c r="G10" s="3" t="inlineStr">
        <is>
          <t>Saída</t>
        </is>
      </c>
      <c r="H10" s="3" t="inlineStr">
        <is>
          <t>Marina Santos</t>
        </is>
      </c>
      <c r="I10" s="3" t="inlineStr">
        <is>
          <t>Instalação Industrial</t>
        </is>
      </c>
      <c r="J10" s="3" t="inlineStr">
        <is>
          <t>Belo Horizonte/MG</t>
        </is>
      </c>
      <c r="K10" s="24" t="n">
        <v>46236</v>
      </c>
      <c r="L10" s="24" t="n"/>
      <c r="M10" s="3" t="inlineStr">
        <is>
          <t>N/A</t>
        </is>
      </c>
      <c r="N10" s="3" t="inlineStr">
        <is>
          <t>Medição de quadro elétrico</t>
        </is>
      </c>
    </row>
    <row r="11">
      <c r="A11" s="2" t="inlineStr">
        <is>
          <t>MOV-010</t>
        </is>
      </c>
      <c r="B11" s="24" t="n">
        <v>46275</v>
      </c>
      <c r="C11" s="2" t="inlineStr">
        <is>
          <t>FER-010</t>
        </is>
      </c>
      <c r="D11" s="12">
        <f>IF(C11="","",IFERROR(VLOOKUP(C11,'Cadastro de Ferramentas'!$A$2:$B$1000,2,FALSE),"Código não encontrado"))</f>
        <v/>
      </c>
      <c r="E11" s="6" t="n"/>
      <c r="F11" s="6" t="n">
        <v>3</v>
      </c>
      <c r="G11" s="3" t="inlineStr">
        <is>
          <t>Saída</t>
        </is>
      </c>
      <c r="H11" s="3" t="inlineStr">
        <is>
          <t>Ana Souza</t>
        </is>
      </c>
      <c r="I11" s="3" t="inlineStr">
        <is>
          <t>Obra Industrial Recife</t>
        </is>
      </c>
      <c r="J11" s="3" t="inlineStr">
        <is>
          <t>Recife/PE</t>
        </is>
      </c>
      <c r="K11" s="24" t="n">
        <v>46282</v>
      </c>
      <c r="L11" s="24" t="n"/>
      <c r="M11" s="3" t="inlineStr">
        <is>
          <t>N/A</t>
        </is>
      </c>
      <c r="N11" s="3" t="inlineStr">
        <is>
          <t>Uso para manutenção em altura</t>
        </is>
      </c>
    </row>
    <row r="12">
      <c r="A12" s="2" t="n"/>
      <c r="B12" s="24" t="n"/>
      <c r="C12" s="2" t="n"/>
      <c r="D12" s="11">
        <f>IF(C12="","",IFERROR(VLOOKUP(C12,'Cadastro de Ferramentas'!$A$2:$B$1000,2,FALSE),"Código não encontrado"))</f>
        <v/>
      </c>
      <c r="E12" s="6" t="n"/>
      <c r="F12" s="6" t="n"/>
      <c r="G12" s="3" t="n"/>
      <c r="H12" s="3" t="n"/>
      <c r="I12" s="3" t="n"/>
      <c r="J12" s="3" t="n"/>
      <c r="K12" s="24" t="n"/>
      <c r="L12" s="24" t="n"/>
      <c r="M12" s="3" t="n"/>
      <c r="N12" s="3" t="n"/>
    </row>
    <row r="13">
      <c r="A13" s="2" t="n"/>
      <c r="B13" s="24" t="n"/>
      <c r="C13" s="2" t="n"/>
      <c r="D13" s="12">
        <f>IF(C13="","",IFERROR(VLOOKUP(C13,'Cadastro de Ferramentas'!$A$2:$B$1000,2,FALSE),"Código não encontrado"))</f>
        <v/>
      </c>
      <c r="E13" s="6" t="n"/>
      <c r="F13" s="6" t="n"/>
      <c r="G13" s="3" t="n"/>
      <c r="H13" s="3" t="n"/>
      <c r="I13" s="3" t="n"/>
      <c r="J13" s="3" t="n"/>
      <c r="K13" s="24" t="n"/>
      <c r="L13" s="24" t="n"/>
      <c r="M13" s="3" t="n"/>
      <c r="N13" s="3" t="n"/>
    </row>
    <row r="14">
      <c r="A14" s="2" t="n"/>
      <c r="B14" s="24" t="n"/>
      <c r="C14" s="2" t="n"/>
      <c r="D14" s="11">
        <f>IF(C14="","",IFERROR(VLOOKUP(C14,'Cadastro de Ferramentas'!$A$2:$B$1000,2,FALSE),"Código não encontrado"))</f>
        <v/>
      </c>
      <c r="E14" s="6" t="n"/>
      <c r="F14" s="6" t="n"/>
      <c r="G14" s="3" t="n"/>
      <c r="H14" s="3" t="n"/>
      <c r="I14" s="3" t="n"/>
      <c r="J14" s="3" t="n"/>
      <c r="K14" s="24" t="n"/>
      <c r="L14" s="24" t="n"/>
      <c r="M14" s="3" t="n"/>
      <c r="N14" s="3" t="n"/>
    </row>
    <row r="15">
      <c r="A15" s="2" t="n"/>
      <c r="B15" s="24" t="n"/>
      <c r="C15" s="2" t="n"/>
      <c r="D15" s="12">
        <f>IF(C15="","",IFERROR(VLOOKUP(C15,'Cadastro de Ferramentas'!$A$2:$B$1000,2,FALSE),"Código não encontrado"))</f>
        <v/>
      </c>
      <c r="E15" s="6" t="n"/>
      <c r="F15" s="6" t="n"/>
      <c r="G15" s="3" t="n"/>
      <c r="H15" s="3" t="n"/>
      <c r="I15" s="3" t="n"/>
      <c r="J15" s="3" t="n"/>
      <c r="K15" s="24" t="n"/>
      <c r="L15" s="24" t="n"/>
      <c r="M15" s="3" t="n"/>
      <c r="N15" s="3" t="n"/>
    </row>
    <row r="16">
      <c r="A16" s="2" t="n"/>
      <c r="B16" s="24" t="n"/>
      <c r="C16" s="2" t="n"/>
      <c r="D16" s="11">
        <f>IF(C16="","",IFERROR(VLOOKUP(C16,'Cadastro de Ferramentas'!$A$2:$B$1000,2,FALSE),"Código não encontrado"))</f>
        <v/>
      </c>
      <c r="E16" s="6" t="n"/>
      <c r="F16" s="6" t="n"/>
      <c r="G16" s="3" t="n"/>
      <c r="H16" s="3" t="n"/>
      <c r="I16" s="3" t="n"/>
      <c r="J16" s="3" t="n"/>
      <c r="K16" s="24" t="n"/>
      <c r="L16" s="24" t="n"/>
      <c r="M16" s="3" t="n"/>
      <c r="N16" s="3" t="n"/>
    </row>
    <row r="17">
      <c r="A17" s="2" t="n"/>
      <c r="B17" s="24" t="n"/>
      <c r="C17" s="2" t="n"/>
      <c r="D17" s="12">
        <f>IF(C17="","",IFERROR(VLOOKUP(C17,'Cadastro de Ferramentas'!$A$2:$B$1000,2,FALSE),"Código não encontrado"))</f>
        <v/>
      </c>
      <c r="E17" s="6" t="n"/>
      <c r="F17" s="6" t="n"/>
      <c r="G17" s="3" t="n"/>
      <c r="H17" s="3" t="n"/>
      <c r="I17" s="3" t="n"/>
      <c r="J17" s="3" t="n"/>
      <c r="K17" s="24" t="n"/>
      <c r="L17" s="24" t="n"/>
      <c r="M17" s="3" t="n"/>
      <c r="N17" s="3" t="n"/>
    </row>
    <row r="18">
      <c r="A18" s="2" t="n"/>
      <c r="B18" s="24" t="n"/>
      <c r="C18" s="2" t="n"/>
      <c r="D18" s="11">
        <f>IF(C18="","",IFERROR(VLOOKUP(C18,'Cadastro de Ferramentas'!$A$2:$B$1000,2,FALSE),"Código não encontrado"))</f>
        <v/>
      </c>
      <c r="E18" s="6" t="n"/>
      <c r="F18" s="6" t="n"/>
      <c r="G18" s="3" t="n"/>
      <c r="H18" s="3" t="n"/>
      <c r="I18" s="3" t="n"/>
      <c r="J18" s="3" t="n"/>
      <c r="K18" s="24" t="n"/>
      <c r="L18" s="24" t="n"/>
      <c r="M18" s="3" t="n"/>
      <c r="N18" s="3" t="n"/>
    </row>
    <row r="19">
      <c r="A19" s="2" t="n"/>
      <c r="B19" s="24" t="n"/>
      <c r="C19" s="2" t="n"/>
      <c r="D19" s="12">
        <f>IF(C19="","",IFERROR(VLOOKUP(C19,'Cadastro de Ferramentas'!$A$2:$B$1000,2,FALSE),"Código não encontrado"))</f>
        <v/>
      </c>
      <c r="E19" s="6" t="n"/>
      <c r="F19" s="6" t="n"/>
      <c r="G19" s="3" t="n"/>
      <c r="H19" s="3" t="n"/>
      <c r="I19" s="3" t="n"/>
      <c r="J19" s="3" t="n"/>
      <c r="K19" s="24" t="n"/>
      <c r="L19" s="24" t="n"/>
      <c r="M19" s="3" t="n"/>
      <c r="N19" s="3" t="n"/>
    </row>
    <row r="20">
      <c r="A20" s="2" t="n"/>
      <c r="B20" s="24" t="n"/>
      <c r="C20" s="2" t="n"/>
      <c r="D20" s="11">
        <f>IF(C20="","",IFERROR(VLOOKUP(C20,'Cadastro de Ferramentas'!$A$2:$B$1000,2,FALSE),"Código não encontrado"))</f>
        <v/>
      </c>
      <c r="E20" s="6" t="n"/>
      <c r="F20" s="6" t="n"/>
      <c r="G20" s="3" t="n"/>
      <c r="H20" s="3" t="n"/>
      <c r="I20" s="3" t="n"/>
      <c r="J20" s="3" t="n"/>
      <c r="K20" s="24" t="n"/>
      <c r="L20" s="24" t="n"/>
      <c r="M20" s="3" t="n"/>
      <c r="N20" s="3" t="n"/>
    </row>
    <row r="21">
      <c r="A21" s="2" t="n"/>
      <c r="B21" s="24" t="n"/>
      <c r="C21" s="2" t="n"/>
      <c r="D21" s="12">
        <f>IF(C21="","",IFERROR(VLOOKUP(C21,'Cadastro de Ferramentas'!$A$2:$B$1000,2,FALSE),"Código não encontrado"))</f>
        <v/>
      </c>
      <c r="E21" s="6" t="n"/>
      <c r="F21" s="6" t="n"/>
      <c r="G21" s="3" t="n"/>
      <c r="H21" s="3" t="n"/>
      <c r="I21" s="3" t="n"/>
      <c r="J21" s="3" t="n"/>
      <c r="K21" s="24" t="n"/>
      <c r="L21" s="24" t="n"/>
      <c r="M21" s="3" t="n"/>
      <c r="N21" s="3" t="n"/>
    </row>
    <row r="22">
      <c r="A22" s="2" t="n"/>
      <c r="B22" s="24" t="n"/>
      <c r="C22" s="2" t="n"/>
      <c r="D22" s="11">
        <f>IF(C22="","",IFERROR(VLOOKUP(C22,'Cadastro de Ferramentas'!$A$2:$B$1000,2,FALSE),"Código não encontrado"))</f>
        <v/>
      </c>
      <c r="E22" s="6" t="n"/>
      <c r="F22" s="6" t="n"/>
      <c r="G22" s="3" t="n"/>
      <c r="H22" s="3" t="n"/>
      <c r="I22" s="3" t="n"/>
      <c r="J22" s="3" t="n"/>
      <c r="K22" s="24" t="n"/>
      <c r="L22" s="24" t="n"/>
      <c r="M22" s="3" t="n"/>
      <c r="N22" s="3" t="n"/>
    </row>
    <row r="23">
      <c r="A23" s="2" t="n"/>
      <c r="B23" s="24" t="n"/>
      <c r="C23" s="2" t="n"/>
      <c r="D23" s="12">
        <f>IF(C23="","",IFERROR(VLOOKUP(C23,'Cadastro de Ferramentas'!$A$2:$B$1000,2,FALSE),"Código não encontrado"))</f>
        <v/>
      </c>
      <c r="E23" s="6" t="n"/>
      <c r="F23" s="6" t="n"/>
      <c r="G23" s="3" t="n"/>
      <c r="H23" s="3" t="n"/>
      <c r="I23" s="3" t="n"/>
      <c r="J23" s="3" t="n"/>
      <c r="K23" s="24" t="n"/>
      <c r="L23" s="24" t="n"/>
      <c r="M23" s="3" t="n"/>
      <c r="N23" s="3" t="n"/>
    </row>
    <row r="24">
      <c r="A24" s="2" t="n"/>
      <c r="B24" s="24" t="n"/>
      <c r="C24" s="2" t="n"/>
      <c r="D24" s="11">
        <f>IF(C24="","",IFERROR(VLOOKUP(C24,'Cadastro de Ferramentas'!$A$2:$B$1000,2,FALSE),"Código não encontrado"))</f>
        <v/>
      </c>
      <c r="E24" s="6" t="n"/>
      <c r="F24" s="6" t="n"/>
      <c r="G24" s="3" t="n"/>
      <c r="H24" s="3" t="n"/>
      <c r="I24" s="3" t="n"/>
      <c r="J24" s="3" t="n"/>
      <c r="K24" s="24" t="n"/>
      <c r="L24" s="24" t="n"/>
      <c r="M24" s="3" t="n"/>
      <c r="N24" s="3" t="n"/>
    </row>
    <row r="25">
      <c r="A25" s="2" t="n"/>
      <c r="B25" s="24" t="n"/>
      <c r="C25" s="2" t="n"/>
      <c r="D25" s="12">
        <f>IF(C25="","",IFERROR(VLOOKUP(C25,'Cadastro de Ferramentas'!$A$2:$B$1000,2,FALSE),"Código não encontrado"))</f>
        <v/>
      </c>
      <c r="E25" s="6" t="n"/>
      <c r="F25" s="6" t="n"/>
      <c r="G25" s="3" t="n"/>
      <c r="H25" s="3" t="n"/>
      <c r="I25" s="3" t="n"/>
      <c r="J25" s="3" t="n"/>
      <c r="K25" s="24" t="n"/>
      <c r="L25" s="24" t="n"/>
      <c r="M25" s="3" t="n"/>
      <c r="N25" s="3" t="n"/>
    </row>
    <row r="26">
      <c r="A26" s="2" t="n"/>
      <c r="B26" s="24" t="n"/>
      <c r="C26" s="2" t="n"/>
      <c r="D26" s="11">
        <f>IF(C26="","",IFERROR(VLOOKUP(C26,'Cadastro de Ferramentas'!$A$2:$B$1000,2,FALSE),"Código não encontrado"))</f>
        <v/>
      </c>
      <c r="E26" s="6" t="n"/>
      <c r="F26" s="6" t="n"/>
      <c r="G26" s="3" t="n"/>
      <c r="H26" s="3" t="n"/>
      <c r="I26" s="3" t="n"/>
      <c r="J26" s="3" t="n"/>
      <c r="K26" s="24" t="n"/>
      <c r="L26" s="24" t="n"/>
      <c r="M26" s="3" t="n"/>
      <c r="N26" s="3" t="n"/>
    </row>
    <row r="27">
      <c r="A27" s="2" t="n"/>
      <c r="B27" s="24" t="n"/>
      <c r="C27" s="2" t="n"/>
      <c r="D27" s="12">
        <f>IF(C27="","",IFERROR(VLOOKUP(C27,'Cadastro de Ferramentas'!$A$2:$B$1000,2,FALSE),"Código não encontrado"))</f>
        <v/>
      </c>
      <c r="E27" s="6" t="n"/>
      <c r="F27" s="6" t="n"/>
      <c r="G27" s="3" t="n"/>
      <c r="H27" s="3" t="n"/>
      <c r="I27" s="3" t="n"/>
      <c r="J27" s="3" t="n"/>
      <c r="K27" s="24" t="n"/>
      <c r="L27" s="24" t="n"/>
      <c r="M27" s="3" t="n"/>
      <c r="N27" s="3" t="n"/>
    </row>
    <row r="28">
      <c r="A28" s="2" t="n"/>
      <c r="B28" s="24" t="n"/>
      <c r="C28" s="2" t="n"/>
      <c r="D28" s="11">
        <f>IF(C28="","",IFERROR(VLOOKUP(C28,'Cadastro de Ferramentas'!$A$2:$B$1000,2,FALSE),"Código não encontrado"))</f>
        <v/>
      </c>
      <c r="E28" s="6" t="n"/>
      <c r="F28" s="6" t="n"/>
      <c r="G28" s="3" t="n"/>
      <c r="H28" s="3" t="n"/>
      <c r="I28" s="3" t="n"/>
      <c r="J28" s="3" t="n"/>
      <c r="K28" s="24" t="n"/>
      <c r="L28" s="24" t="n"/>
      <c r="M28" s="3" t="n"/>
      <c r="N28" s="3" t="n"/>
    </row>
    <row r="29">
      <c r="A29" s="2" t="n"/>
      <c r="B29" s="24" t="n"/>
      <c r="C29" s="2" t="n"/>
      <c r="D29" s="12">
        <f>IF(C29="","",IFERROR(VLOOKUP(C29,'Cadastro de Ferramentas'!$A$2:$B$1000,2,FALSE),"Código não encontrado"))</f>
        <v/>
      </c>
      <c r="E29" s="6" t="n"/>
      <c r="F29" s="6" t="n"/>
      <c r="G29" s="3" t="n"/>
      <c r="H29" s="3" t="n"/>
      <c r="I29" s="3" t="n"/>
      <c r="J29" s="3" t="n"/>
      <c r="K29" s="24" t="n"/>
      <c r="L29" s="24" t="n"/>
      <c r="M29" s="3" t="n"/>
      <c r="N29" s="3" t="n"/>
    </row>
    <row r="30">
      <c r="A30" s="2" t="n"/>
      <c r="B30" s="24" t="n"/>
      <c r="C30" s="2" t="n"/>
      <c r="D30" s="11">
        <f>IF(C30="","",IFERROR(VLOOKUP(C30,'Cadastro de Ferramentas'!$A$2:$B$1000,2,FALSE),"Código não encontrado"))</f>
        <v/>
      </c>
      <c r="E30" s="6" t="n"/>
      <c r="F30" s="6" t="n"/>
      <c r="G30" s="3" t="n"/>
      <c r="H30" s="3" t="n"/>
      <c r="I30" s="3" t="n"/>
      <c r="J30" s="3" t="n"/>
      <c r="K30" s="24" t="n"/>
      <c r="L30" s="24" t="n"/>
      <c r="M30" s="3" t="n"/>
      <c r="N30" s="3" t="n"/>
    </row>
    <row r="31">
      <c r="A31" s="2" t="n"/>
      <c r="B31" s="24" t="n"/>
      <c r="C31" s="2" t="n"/>
      <c r="D31" s="12">
        <f>IF(C31="","",IFERROR(VLOOKUP(C31,'Cadastro de Ferramentas'!$A$2:$B$1000,2,FALSE),"Código não encontrado"))</f>
        <v/>
      </c>
      <c r="E31" s="6" t="n"/>
      <c r="F31" s="6" t="n"/>
      <c r="G31" s="3" t="n"/>
      <c r="H31" s="3" t="n"/>
      <c r="I31" s="3" t="n"/>
      <c r="J31" s="3" t="n"/>
      <c r="K31" s="24" t="n"/>
      <c r="L31" s="24" t="n"/>
      <c r="M31" s="3" t="n"/>
      <c r="N31" s="3" t="n"/>
    </row>
    <row r="32">
      <c r="A32" s="2" t="n"/>
      <c r="B32" s="24" t="n"/>
      <c r="C32" s="2" t="n"/>
      <c r="D32" s="11">
        <f>IF(C32="","",IFERROR(VLOOKUP(C32,'Cadastro de Ferramentas'!$A$2:$B$1000,2,FALSE),"Código não encontrado"))</f>
        <v/>
      </c>
      <c r="E32" s="6" t="n"/>
      <c r="F32" s="6" t="n"/>
      <c r="G32" s="3" t="n"/>
      <c r="H32" s="3" t="n"/>
      <c r="I32" s="3" t="n"/>
      <c r="J32" s="3" t="n"/>
      <c r="K32" s="24" t="n"/>
      <c r="L32" s="24" t="n"/>
      <c r="M32" s="3" t="n"/>
      <c r="N32" s="3" t="n"/>
    </row>
    <row r="33">
      <c r="A33" s="2" t="n"/>
      <c r="B33" s="24" t="n"/>
      <c r="C33" s="2" t="n"/>
      <c r="D33" s="12">
        <f>IF(C33="","",IFERROR(VLOOKUP(C33,'Cadastro de Ferramentas'!$A$2:$B$1000,2,FALSE),"Código não encontrado"))</f>
        <v/>
      </c>
      <c r="E33" s="6" t="n"/>
      <c r="F33" s="6" t="n"/>
      <c r="G33" s="3" t="n"/>
      <c r="H33" s="3" t="n"/>
      <c r="I33" s="3" t="n"/>
      <c r="J33" s="3" t="n"/>
      <c r="K33" s="24" t="n"/>
      <c r="L33" s="24" t="n"/>
      <c r="M33" s="3" t="n"/>
      <c r="N33" s="3" t="n"/>
    </row>
    <row r="34">
      <c r="A34" s="2" t="n"/>
      <c r="B34" s="24" t="n"/>
      <c r="C34" s="2" t="n"/>
      <c r="D34" s="11">
        <f>IF(C34="","",IFERROR(VLOOKUP(C34,'Cadastro de Ferramentas'!$A$2:$B$1000,2,FALSE),"Código não encontrado"))</f>
        <v/>
      </c>
      <c r="E34" s="6" t="n"/>
      <c r="F34" s="6" t="n"/>
      <c r="G34" s="3" t="n"/>
      <c r="H34" s="3" t="n"/>
      <c r="I34" s="3" t="n"/>
      <c r="J34" s="3" t="n"/>
      <c r="K34" s="24" t="n"/>
      <c r="L34" s="24" t="n"/>
      <c r="M34" s="3" t="n"/>
      <c r="N34" s="3" t="n"/>
    </row>
    <row r="35">
      <c r="A35" s="2" t="n"/>
      <c r="B35" s="24" t="n"/>
      <c r="C35" s="2" t="n"/>
      <c r="D35" s="12">
        <f>IF(C35="","",IFERROR(VLOOKUP(C35,'Cadastro de Ferramentas'!$A$2:$B$1000,2,FALSE),"Código não encontrado"))</f>
        <v/>
      </c>
      <c r="E35" s="6" t="n"/>
      <c r="F35" s="6" t="n"/>
      <c r="G35" s="3" t="n"/>
      <c r="H35" s="3" t="n"/>
      <c r="I35" s="3" t="n"/>
      <c r="J35" s="3" t="n"/>
      <c r="K35" s="24" t="n"/>
      <c r="L35" s="24" t="n"/>
      <c r="M35" s="3" t="n"/>
      <c r="N35" s="3" t="n"/>
    </row>
    <row r="36">
      <c r="A36" s="2" t="n"/>
      <c r="B36" s="24" t="n"/>
      <c r="C36" s="2" t="n"/>
      <c r="D36" s="11">
        <f>IF(C36="","",IFERROR(VLOOKUP(C36,'Cadastro de Ferramentas'!$A$2:$B$1000,2,FALSE),"Código não encontrado"))</f>
        <v/>
      </c>
      <c r="E36" s="6" t="n"/>
      <c r="F36" s="6" t="n"/>
      <c r="G36" s="3" t="n"/>
      <c r="H36" s="3" t="n"/>
      <c r="I36" s="3" t="n"/>
      <c r="J36" s="3" t="n"/>
      <c r="K36" s="24" t="n"/>
      <c r="L36" s="24" t="n"/>
      <c r="M36" s="3" t="n"/>
      <c r="N36" s="3" t="n"/>
    </row>
    <row r="37">
      <c r="A37" s="2" t="n"/>
      <c r="B37" s="24" t="n"/>
      <c r="C37" s="2" t="n"/>
      <c r="D37" s="12">
        <f>IF(C37="","",IFERROR(VLOOKUP(C37,'Cadastro de Ferramentas'!$A$2:$B$1000,2,FALSE),"Código não encontrado"))</f>
        <v/>
      </c>
      <c r="E37" s="6" t="n"/>
      <c r="F37" s="6" t="n"/>
      <c r="G37" s="3" t="n"/>
      <c r="H37" s="3" t="n"/>
      <c r="I37" s="3" t="n"/>
      <c r="J37" s="3" t="n"/>
      <c r="K37" s="24" t="n"/>
      <c r="L37" s="24" t="n"/>
      <c r="M37" s="3" t="n"/>
      <c r="N37" s="3" t="n"/>
    </row>
    <row r="38">
      <c r="A38" s="2" t="n"/>
      <c r="B38" s="24" t="n"/>
      <c r="C38" s="2" t="n"/>
      <c r="D38" s="11">
        <f>IF(C38="","",IFERROR(VLOOKUP(C38,'Cadastro de Ferramentas'!$A$2:$B$1000,2,FALSE),"Código não encontrado"))</f>
        <v/>
      </c>
      <c r="E38" s="6" t="n"/>
      <c r="F38" s="6" t="n"/>
      <c r="G38" s="3" t="n"/>
      <c r="H38" s="3" t="n"/>
      <c r="I38" s="3" t="n"/>
      <c r="J38" s="3" t="n"/>
      <c r="K38" s="24" t="n"/>
      <c r="L38" s="24" t="n"/>
      <c r="M38" s="3" t="n"/>
      <c r="N38" s="3" t="n"/>
    </row>
    <row r="39">
      <c r="A39" s="2" t="n"/>
      <c r="B39" s="24" t="n"/>
      <c r="C39" s="2" t="n"/>
      <c r="D39" s="12">
        <f>IF(C39="","",IFERROR(VLOOKUP(C39,'Cadastro de Ferramentas'!$A$2:$B$1000,2,FALSE),"Código não encontrado"))</f>
        <v/>
      </c>
      <c r="E39" s="6" t="n"/>
      <c r="F39" s="6" t="n"/>
      <c r="G39" s="3" t="n"/>
      <c r="H39" s="3" t="n"/>
      <c r="I39" s="3" t="n"/>
      <c r="J39" s="3" t="n"/>
      <c r="K39" s="24" t="n"/>
      <c r="L39" s="24" t="n"/>
      <c r="M39" s="3" t="n"/>
      <c r="N39" s="3" t="n"/>
    </row>
    <row r="40">
      <c r="A40" s="2" t="n"/>
      <c r="B40" s="24" t="n"/>
      <c r="C40" s="2" t="n"/>
      <c r="D40" s="11">
        <f>IF(C40="","",IFERROR(VLOOKUP(C40,'Cadastro de Ferramentas'!$A$2:$B$1000,2,FALSE),"Código não encontrado"))</f>
        <v/>
      </c>
      <c r="E40" s="6" t="n"/>
      <c r="F40" s="6" t="n"/>
      <c r="G40" s="3" t="n"/>
      <c r="H40" s="3" t="n"/>
      <c r="I40" s="3" t="n"/>
      <c r="J40" s="3" t="n"/>
      <c r="K40" s="24" t="n"/>
      <c r="L40" s="24" t="n"/>
      <c r="M40" s="3" t="n"/>
      <c r="N40" s="3" t="n"/>
    </row>
    <row r="41">
      <c r="A41" s="2" t="n"/>
      <c r="B41" s="24" t="n"/>
      <c r="C41" s="2" t="n"/>
      <c r="D41" s="12">
        <f>IF(C41="","",IFERROR(VLOOKUP(C41,'Cadastro de Ferramentas'!$A$2:$B$1000,2,FALSE),"Código não encontrado"))</f>
        <v/>
      </c>
      <c r="E41" s="6" t="n"/>
      <c r="F41" s="6" t="n"/>
      <c r="G41" s="3" t="n"/>
      <c r="H41" s="3" t="n"/>
      <c r="I41" s="3" t="n"/>
      <c r="J41" s="3" t="n"/>
      <c r="K41" s="24" t="n"/>
      <c r="L41" s="24" t="n"/>
      <c r="M41" s="3" t="n"/>
      <c r="N41" s="3" t="n"/>
    </row>
    <row r="42">
      <c r="A42" s="2" t="n"/>
      <c r="B42" s="24" t="n"/>
      <c r="C42" s="2" t="n"/>
      <c r="D42" s="11">
        <f>IF(C42="","",IFERROR(VLOOKUP(C42,'Cadastro de Ferramentas'!$A$2:$B$1000,2,FALSE),"Código não encontrado"))</f>
        <v/>
      </c>
      <c r="E42" s="6" t="n"/>
      <c r="F42" s="6" t="n"/>
      <c r="G42" s="3" t="n"/>
      <c r="H42" s="3" t="n"/>
      <c r="I42" s="3" t="n"/>
      <c r="J42" s="3" t="n"/>
      <c r="K42" s="24" t="n"/>
      <c r="L42" s="24" t="n"/>
      <c r="M42" s="3" t="n"/>
      <c r="N42" s="3" t="n"/>
    </row>
    <row r="43">
      <c r="A43" s="2" t="n"/>
      <c r="B43" s="24" t="n"/>
      <c r="C43" s="2" t="n"/>
      <c r="D43" s="12">
        <f>IF(C43="","",IFERROR(VLOOKUP(C43,'Cadastro de Ferramentas'!$A$2:$B$1000,2,FALSE),"Código não encontrado"))</f>
        <v/>
      </c>
      <c r="E43" s="6" t="n"/>
      <c r="F43" s="6" t="n"/>
      <c r="G43" s="3" t="n"/>
      <c r="H43" s="3" t="n"/>
      <c r="I43" s="3" t="n"/>
      <c r="J43" s="3" t="n"/>
      <c r="K43" s="24" t="n"/>
      <c r="L43" s="24" t="n"/>
      <c r="M43" s="3" t="n"/>
      <c r="N43" s="3" t="n"/>
    </row>
    <row r="44">
      <c r="A44" s="2" t="n"/>
      <c r="B44" s="24" t="n"/>
      <c r="C44" s="2" t="n"/>
      <c r="D44" s="11">
        <f>IF(C44="","",IFERROR(VLOOKUP(C44,'Cadastro de Ferramentas'!$A$2:$B$1000,2,FALSE),"Código não encontrado"))</f>
        <v/>
      </c>
      <c r="E44" s="6" t="n"/>
      <c r="F44" s="6" t="n"/>
      <c r="G44" s="3" t="n"/>
      <c r="H44" s="3" t="n"/>
      <c r="I44" s="3" t="n"/>
      <c r="J44" s="3" t="n"/>
      <c r="K44" s="24" t="n"/>
      <c r="L44" s="24" t="n"/>
      <c r="M44" s="3" t="n"/>
      <c r="N44" s="3" t="n"/>
    </row>
    <row r="45">
      <c r="A45" s="2" t="n"/>
      <c r="B45" s="24" t="n"/>
      <c r="C45" s="2" t="n"/>
      <c r="D45" s="12">
        <f>IF(C45="","",IFERROR(VLOOKUP(C45,'Cadastro de Ferramentas'!$A$2:$B$1000,2,FALSE),"Código não encontrado"))</f>
        <v/>
      </c>
      <c r="E45" s="6" t="n"/>
      <c r="F45" s="6" t="n"/>
      <c r="G45" s="3" t="n"/>
      <c r="H45" s="3" t="n"/>
      <c r="I45" s="3" t="n"/>
      <c r="J45" s="3" t="n"/>
      <c r="K45" s="24" t="n"/>
      <c r="L45" s="24" t="n"/>
      <c r="M45" s="3" t="n"/>
      <c r="N45" s="3" t="n"/>
    </row>
    <row r="46">
      <c r="A46" s="2" t="n"/>
      <c r="B46" s="24" t="n"/>
      <c r="C46" s="2" t="n"/>
      <c r="D46" s="11">
        <f>IF(C46="","",IFERROR(VLOOKUP(C46,'Cadastro de Ferramentas'!$A$2:$B$1000,2,FALSE),"Código não encontrado"))</f>
        <v/>
      </c>
      <c r="E46" s="6" t="n"/>
      <c r="F46" s="6" t="n"/>
      <c r="G46" s="3" t="n"/>
      <c r="H46" s="3" t="n"/>
      <c r="I46" s="3" t="n"/>
      <c r="J46" s="3" t="n"/>
      <c r="K46" s="24" t="n"/>
      <c r="L46" s="24" t="n"/>
      <c r="M46" s="3" t="n"/>
      <c r="N46" s="3" t="n"/>
    </row>
    <row r="47">
      <c r="A47" s="2" t="n"/>
      <c r="B47" s="24" t="n"/>
      <c r="C47" s="2" t="n"/>
      <c r="D47" s="12">
        <f>IF(C47="","",IFERROR(VLOOKUP(C47,'Cadastro de Ferramentas'!$A$2:$B$1000,2,FALSE),"Código não encontrado"))</f>
        <v/>
      </c>
      <c r="E47" s="6" t="n"/>
      <c r="F47" s="6" t="n"/>
      <c r="G47" s="3" t="n"/>
      <c r="H47" s="3" t="n"/>
      <c r="I47" s="3" t="n"/>
      <c r="J47" s="3" t="n"/>
      <c r="K47" s="24" t="n"/>
      <c r="L47" s="24" t="n"/>
      <c r="M47" s="3" t="n"/>
      <c r="N47" s="3" t="n"/>
    </row>
    <row r="48">
      <c r="A48" s="2" t="n"/>
      <c r="B48" s="24" t="n"/>
      <c r="C48" s="2" t="n"/>
      <c r="D48" s="11">
        <f>IF(C48="","",IFERROR(VLOOKUP(C48,'Cadastro de Ferramentas'!$A$2:$B$1000,2,FALSE),"Código não encontrado"))</f>
        <v/>
      </c>
      <c r="E48" s="6" t="n"/>
      <c r="F48" s="6" t="n"/>
      <c r="G48" s="3" t="n"/>
      <c r="H48" s="3" t="n"/>
      <c r="I48" s="3" t="n"/>
      <c r="J48" s="3" t="n"/>
      <c r="K48" s="24" t="n"/>
      <c r="L48" s="24" t="n"/>
      <c r="M48" s="3" t="n"/>
      <c r="N48" s="3" t="n"/>
    </row>
    <row r="49">
      <c r="A49" s="2" t="n"/>
      <c r="B49" s="24" t="n"/>
      <c r="C49" s="2" t="n"/>
      <c r="D49" s="12">
        <f>IF(C49="","",IFERROR(VLOOKUP(C49,'Cadastro de Ferramentas'!$A$2:$B$1000,2,FALSE),"Código não encontrado"))</f>
        <v/>
      </c>
      <c r="E49" s="6" t="n"/>
      <c r="F49" s="6" t="n"/>
      <c r="G49" s="3" t="n"/>
      <c r="H49" s="3" t="n"/>
      <c r="I49" s="3" t="n"/>
      <c r="J49" s="3" t="n"/>
      <c r="K49" s="24" t="n"/>
      <c r="L49" s="24" t="n"/>
      <c r="M49" s="3" t="n"/>
      <c r="N49" s="3" t="n"/>
    </row>
    <row r="50">
      <c r="A50" s="2" t="n"/>
      <c r="B50" s="24" t="n"/>
      <c r="C50" s="2" t="n"/>
      <c r="D50" s="11">
        <f>IF(C50="","",IFERROR(VLOOKUP(C50,'Cadastro de Ferramentas'!$A$2:$B$1000,2,FALSE),"Código não encontrado"))</f>
        <v/>
      </c>
      <c r="E50" s="6" t="n"/>
      <c r="F50" s="6" t="n"/>
      <c r="G50" s="3" t="n"/>
      <c r="H50" s="3" t="n"/>
      <c r="I50" s="3" t="n"/>
      <c r="J50" s="3" t="n"/>
      <c r="K50" s="24" t="n"/>
      <c r="L50" s="24" t="n"/>
      <c r="M50" s="3" t="n"/>
      <c r="N50" s="3" t="n"/>
    </row>
    <row r="51">
      <c r="A51" s="2" t="n"/>
      <c r="B51" s="24" t="n"/>
      <c r="C51" s="2" t="n"/>
      <c r="D51" s="12">
        <f>IF(C51="","",IFERROR(VLOOKUP(C51,'Cadastro de Ferramentas'!$A$2:$B$1000,2,FALSE),"Código não encontrado"))</f>
        <v/>
      </c>
      <c r="E51" s="6" t="n"/>
      <c r="F51" s="6" t="n"/>
      <c r="G51" s="3" t="n"/>
      <c r="H51" s="3" t="n"/>
      <c r="I51" s="3" t="n"/>
      <c r="J51" s="3" t="n"/>
      <c r="K51" s="24" t="n"/>
      <c r="L51" s="24" t="n"/>
      <c r="M51" s="3" t="n"/>
      <c r="N51" s="3" t="n"/>
    </row>
    <row r="52">
      <c r="A52" s="2" t="n"/>
      <c r="B52" s="24" t="n"/>
      <c r="C52" s="2" t="n"/>
      <c r="D52" s="11">
        <f>IF(C52="","",IFERROR(VLOOKUP(C52,'Cadastro de Ferramentas'!$A$2:$B$1000,2,FALSE),"Código não encontrado"))</f>
        <v/>
      </c>
      <c r="E52" s="6" t="n"/>
      <c r="F52" s="6" t="n"/>
      <c r="G52" s="3" t="n"/>
      <c r="H52" s="3" t="n"/>
      <c r="I52" s="3" t="n"/>
      <c r="J52" s="3" t="n"/>
      <c r="K52" s="24" t="n"/>
      <c r="L52" s="24" t="n"/>
      <c r="M52" s="3" t="n"/>
      <c r="N52" s="3" t="n"/>
    </row>
    <row r="53">
      <c r="A53" s="2" t="n"/>
      <c r="B53" s="24" t="n"/>
      <c r="C53" s="2" t="n"/>
      <c r="D53" s="12">
        <f>IF(C53="","",IFERROR(VLOOKUP(C53,'Cadastro de Ferramentas'!$A$2:$B$1000,2,FALSE),"Código não encontrado"))</f>
        <v/>
      </c>
      <c r="E53" s="6" t="n"/>
      <c r="F53" s="6" t="n"/>
      <c r="G53" s="3" t="n"/>
      <c r="H53" s="3" t="n"/>
      <c r="I53" s="3" t="n"/>
      <c r="J53" s="3" t="n"/>
      <c r="K53" s="24" t="n"/>
      <c r="L53" s="24" t="n"/>
      <c r="M53" s="3" t="n"/>
      <c r="N53" s="3" t="n"/>
    </row>
    <row r="54">
      <c r="A54" s="2" t="n"/>
      <c r="B54" s="24" t="n"/>
      <c r="C54" s="2" t="n"/>
      <c r="D54" s="11">
        <f>IF(C54="","",IFERROR(VLOOKUP(C54,'Cadastro de Ferramentas'!$A$2:$B$1000,2,FALSE),"Código não encontrado"))</f>
        <v/>
      </c>
      <c r="E54" s="6" t="n"/>
      <c r="F54" s="6" t="n"/>
      <c r="G54" s="3" t="n"/>
      <c r="H54" s="3" t="n"/>
      <c r="I54" s="3" t="n"/>
      <c r="J54" s="3" t="n"/>
      <c r="K54" s="24" t="n"/>
      <c r="L54" s="24" t="n"/>
      <c r="M54" s="3" t="n"/>
      <c r="N54" s="3" t="n"/>
    </row>
    <row r="55">
      <c r="A55" s="2" t="n"/>
      <c r="B55" s="24" t="n"/>
      <c r="C55" s="2" t="n"/>
      <c r="D55" s="12">
        <f>IF(C55="","",IFERROR(VLOOKUP(C55,'Cadastro de Ferramentas'!$A$2:$B$1000,2,FALSE),"Código não encontrado"))</f>
        <v/>
      </c>
      <c r="E55" s="6" t="n"/>
      <c r="F55" s="6" t="n"/>
      <c r="G55" s="3" t="n"/>
      <c r="H55" s="3" t="n"/>
      <c r="I55" s="3" t="n"/>
      <c r="J55" s="3" t="n"/>
      <c r="K55" s="24" t="n"/>
      <c r="L55" s="24" t="n"/>
      <c r="M55" s="3" t="n"/>
      <c r="N55" s="3" t="n"/>
    </row>
    <row r="56">
      <c r="A56" s="2" t="n"/>
      <c r="B56" s="24" t="n"/>
      <c r="C56" s="2" t="n"/>
      <c r="D56" s="11">
        <f>IF(C56="","",IFERROR(VLOOKUP(C56,'Cadastro de Ferramentas'!$A$2:$B$1000,2,FALSE),"Código não encontrado"))</f>
        <v/>
      </c>
      <c r="E56" s="6" t="n"/>
      <c r="F56" s="6" t="n"/>
      <c r="G56" s="3" t="n"/>
      <c r="H56" s="3" t="n"/>
      <c r="I56" s="3" t="n"/>
      <c r="J56" s="3" t="n"/>
      <c r="K56" s="24" t="n"/>
      <c r="L56" s="24" t="n"/>
      <c r="M56" s="3" t="n"/>
      <c r="N56" s="3" t="n"/>
    </row>
    <row r="57">
      <c r="A57" s="2" t="n"/>
      <c r="B57" s="24" t="n"/>
      <c r="C57" s="2" t="n"/>
      <c r="D57" s="12">
        <f>IF(C57="","",IFERROR(VLOOKUP(C57,'Cadastro de Ferramentas'!$A$2:$B$1000,2,FALSE),"Código não encontrado"))</f>
        <v/>
      </c>
      <c r="E57" s="6" t="n"/>
      <c r="F57" s="6" t="n"/>
      <c r="G57" s="3" t="n"/>
      <c r="H57" s="3" t="n"/>
      <c r="I57" s="3" t="n"/>
      <c r="J57" s="3" t="n"/>
      <c r="K57" s="24" t="n"/>
      <c r="L57" s="24" t="n"/>
      <c r="M57" s="3" t="n"/>
      <c r="N57" s="3" t="n"/>
    </row>
    <row r="58">
      <c r="A58" s="2" t="n"/>
      <c r="B58" s="24" t="n"/>
      <c r="C58" s="2" t="n"/>
      <c r="D58" s="11">
        <f>IF(C58="","",IFERROR(VLOOKUP(C58,'Cadastro de Ferramentas'!$A$2:$B$1000,2,FALSE),"Código não encontrado"))</f>
        <v/>
      </c>
      <c r="E58" s="6" t="n"/>
      <c r="F58" s="6" t="n"/>
      <c r="G58" s="3" t="n"/>
      <c r="H58" s="3" t="n"/>
      <c r="I58" s="3" t="n"/>
      <c r="J58" s="3" t="n"/>
      <c r="K58" s="24" t="n"/>
      <c r="L58" s="24" t="n"/>
      <c r="M58" s="3" t="n"/>
      <c r="N58" s="3" t="n"/>
    </row>
    <row r="59">
      <c r="A59" s="2" t="n"/>
      <c r="B59" s="24" t="n"/>
      <c r="C59" s="2" t="n"/>
      <c r="D59" s="12">
        <f>IF(C59="","",IFERROR(VLOOKUP(C59,'Cadastro de Ferramentas'!$A$2:$B$1000,2,FALSE),"Código não encontrado"))</f>
        <v/>
      </c>
      <c r="E59" s="6" t="n"/>
      <c r="F59" s="6" t="n"/>
      <c r="G59" s="3" t="n"/>
      <c r="H59" s="3" t="n"/>
      <c r="I59" s="3" t="n"/>
      <c r="J59" s="3" t="n"/>
      <c r="K59" s="24" t="n"/>
      <c r="L59" s="24" t="n"/>
      <c r="M59" s="3" t="n"/>
      <c r="N59" s="3" t="n"/>
    </row>
    <row r="60">
      <c r="A60" s="2" t="n"/>
      <c r="B60" s="24" t="n"/>
      <c r="C60" s="2" t="n"/>
      <c r="D60" s="11">
        <f>IF(C60="","",IFERROR(VLOOKUP(C60,'Cadastro de Ferramentas'!$A$2:$B$1000,2,FALSE),"Código não encontrado"))</f>
        <v/>
      </c>
      <c r="E60" s="6" t="n"/>
      <c r="F60" s="6" t="n"/>
      <c r="G60" s="3" t="n"/>
      <c r="H60" s="3" t="n"/>
      <c r="I60" s="3" t="n"/>
      <c r="J60" s="3" t="n"/>
      <c r="K60" s="24" t="n"/>
      <c r="L60" s="24" t="n"/>
      <c r="M60" s="3" t="n"/>
      <c r="N60" s="3" t="n"/>
    </row>
    <row r="61">
      <c r="A61" s="2" t="n"/>
      <c r="B61" s="24" t="n"/>
      <c r="C61" s="2" t="n"/>
      <c r="D61" s="12">
        <f>IF(C61="","",IFERROR(VLOOKUP(C61,'Cadastro de Ferramentas'!$A$2:$B$1000,2,FALSE),"Código não encontrado"))</f>
        <v/>
      </c>
      <c r="E61" s="6" t="n"/>
      <c r="F61" s="6" t="n"/>
      <c r="G61" s="3" t="n"/>
      <c r="H61" s="3" t="n"/>
      <c r="I61" s="3" t="n"/>
      <c r="J61" s="3" t="n"/>
      <c r="K61" s="24" t="n"/>
      <c r="L61" s="24" t="n"/>
      <c r="M61" s="3" t="n"/>
      <c r="N61" s="3" t="n"/>
    </row>
    <row r="62">
      <c r="A62" s="2" t="n"/>
      <c r="B62" s="24" t="n"/>
      <c r="C62" s="2" t="n"/>
      <c r="D62" s="11">
        <f>IF(C62="","",IFERROR(VLOOKUP(C62,'Cadastro de Ferramentas'!$A$2:$B$1000,2,FALSE),"Código não encontrado"))</f>
        <v/>
      </c>
      <c r="E62" s="6" t="n"/>
      <c r="F62" s="6" t="n"/>
      <c r="G62" s="3" t="n"/>
      <c r="H62" s="3" t="n"/>
      <c r="I62" s="3" t="n"/>
      <c r="J62" s="3" t="n"/>
      <c r="K62" s="24" t="n"/>
      <c r="L62" s="24" t="n"/>
      <c r="M62" s="3" t="n"/>
      <c r="N62" s="3" t="n"/>
    </row>
    <row r="63">
      <c r="A63" s="2" t="n"/>
      <c r="B63" s="24" t="n"/>
      <c r="C63" s="2" t="n"/>
      <c r="D63" s="12">
        <f>IF(C63="","",IFERROR(VLOOKUP(C63,'Cadastro de Ferramentas'!$A$2:$B$1000,2,FALSE),"Código não encontrado"))</f>
        <v/>
      </c>
      <c r="E63" s="6" t="n"/>
      <c r="F63" s="6" t="n"/>
      <c r="G63" s="3" t="n"/>
      <c r="H63" s="3" t="n"/>
      <c r="I63" s="3" t="n"/>
      <c r="J63" s="3" t="n"/>
      <c r="K63" s="24" t="n"/>
      <c r="L63" s="24" t="n"/>
      <c r="M63" s="3" t="n"/>
      <c r="N63" s="3" t="n"/>
    </row>
    <row r="64">
      <c r="A64" s="2" t="n"/>
      <c r="B64" s="24" t="n"/>
      <c r="C64" s="2" t="n"/>
      <c r="D64" s="11">
        <f>IF(C64="","",IFERROR(VLOOKUP(C64,'Cadastro de Ferramentas'!$A$2:$B$1000,2,FALSE),"Código não encontrado"))</f>
        <v/>
      </c>
      <c r="E64" s="6" t="n"/>
      <c r="F64" s="6" t="n"/>
      <c r="G64" s="3" t="n"/>
      <c r="H64" s="3" t="n"/>
      <c r="I64" s="3" t="n"/>
      <c r="J64" s="3" t="n"/>
      <c r="K64" s="24" t="n"/>
      <c r="L64" s="24" t="n"/>
      <c r="M64" s="3" t="n"/>
      <c r="N64" s="3" t="n"/>
    </row>
    <row r="65">
      <c r="A65" s="2" t="n"/>
      <c r="B65" s="24" t="n"/>
      <c r="C65" s="2" t="n"/>
      <c r="D65" s="12">
        <f>IF(C65="","",IFERROR(VLOOKUP(C65,'Cadastro de Ferramentas'!$A$2:$B$1000,2,FALSE),"Código não encontrado"))</f>
        <v/>
      </c>
      <c r="E65" s="6" t="n"/>
      <c r="F65" s="6" t="n"/>
      <c r="G65" s="3" t="n"/>
      <c r="H65" s="3" t="n"/>
      <c r="I65" s="3" t="n"/>
      <c r="J65" s="3" t="n"/>
      <c r="K65" s="24" t="n"/>
      <c r="L65" s="24" t="n"/>
      <c r="M65" s="3" t="n"/>
      <c r="N65" s="3" t="n"/>
    </row>
    <row r="66">
      <c r="A66" s="2" t="n"/>
      <c r="B66" s="24" t="n"/>
      <c r="C66" s="2" t="n"/>
      <c r="D66" s="11">
        <f>IF(C66="","",IFERROR(VLOOKUP(C66,'Cadastro de Ferramentas'!$A$2:$B$1000,2,FALSE),"Código não encontrado"))</f>
        <v/>
      </c>
      <c r="E66" s="6" t="n"/>
      <c r="F66" s="6" t="n"/>
      <c r="G66" s="3" t="n"/>
      <c r="H66" s="3" t="n"/>
      <c r="I66" s="3" t="n"/>
      <c r="J66" s="3" t="n"/>
      <c r="K66" s="24" t="n"/>
      <c r="L66" s="24" t="n"/>
      <c r="M66" s="3" t="n"/>
      <c r="N66" s="3" t="n"/>
    </row>
    <row r="67">
      <c r="A67" s="2" t="n"/>
      <c r="B67" s="24" t="n"/>
      <c r="C67" s="2" t="n"/>
      <c r="D67" s="12">
        <f>IF(C67="","",IFERROR(VLOOKUP(C67,'Cadastro de Ferramentas'!$A$2:$B$1000,2,FALSE),"Código não encontrado"))</f>
        <v/>
      </c>
      <c r="E67" s="6" t="n"/>
      <c r="F67" s="6" t="n"/>
      <c r="G67" s="3" t="n"/>
      <c r="H67" s="3" t="n"/>
      <c r="I67" s="3" t="n"/>
      <c r="J67" s="3" t="n"/>
      <c r="K67" s="24" t="n"/>
      <c r="L67" s="24" t="n"/>
      <c r="M67" s="3" t="n"/>
      <c r="N67" s="3" t="n"/>
    </row>
    <row r="68">
      <c r="A68" s="2" t="n"/>
      <c r="B68" s="24" t="n"/>
      <c r="C68" s="2" t="n"/>
      <c r="D68" s="11">
        <f>IF(C68="","",IFERROR(VLOOKUP(C68,'Cadastro de Ferramentas'!$A$2:$B$1000,2,FALSE),"Código não encontrado"))</f>
        <v/>
      </c>
      <c r="E68" s="6" t="n"/>
      <c r="F68" s="6" t="n"/>
      <c r="G68" s="3" t="n"/>
      <c r="H68" s="3" t="n"/>
      <c r="I68" s="3" t="n"/>
      <c r="J68" s="3" t="n"/>
      <c r="K68" s="24" t="n"/>
      <c r="L68" s="24" t="n"/>
      <c r="M68" s="3" t="n"/>
      <c r="N68" s="3" t="n"/>
    </row>
    <row r="69">
      <c r="A69" s="2" t="n"/>
      <c r="B69" s="24" t="n"/>
      <c r="C69" s="2" t="n"/>
      <c r="D69" s="12">
        <f>IF(C69="","",IFERROR(VLOOKUP(C69,'Cadastro de Ferramentas'!$A$2:$B$1000,2,FALSE),"Código não encontrado"))</f>
        <v/>
      </c>
      <c r="E69" s="6" t="n"/>
      <c r="F69" s="6" t="n"/>
      <c r="G69" s="3" t="n"/>
      <c r="H69" s="3" t="n"/>
      <c r="I69" s="3" t="n"/>
      <c r="J69" s="3" t="n"/>
      <c r="K69" s="24" t="n"/>
      <c r="L69" s="24" t="n"/>
      <c r="M69" s="3" t="n"/>
      <c r="N69" s="3" t="n"/>
    </row>
    <row r="70">
      <c r="A70" s="2" t="n"/>
      <c r="B70" s="24" t="n"/>
      <c r="C70" s="2" t="n"/>
      <c r="D70" s="11">
        <f>IF(C70="","",IFERROR(VLOOKUP(C70,'Cadastro de Ferramentas'!$A$2:$B$1000,2,FALSE),"Código não encontrado"))</f>
        <v/>
      </c>
      <c r="E70" s="6" t="n"/>
      <c r="F70" s="6" t="n"/>
      <c r="G70" s="3" t="n"/>
      <c r="H70" s="3" t="n"/>
      <c r="I70" s="3" t="n"/>
      <c r="J70" s="3" t="n"/>
      <c r="K70" s="24" t="n"/>
      <c r="L70" s="24" t="n"/>
      <c r="M70" s="3" t="n"/>
      <c r="N70" s="3" t="n"/>
    </row>
    <row r="71">
      <c r="A71" s="2" t="n"/>
      <c r="B71" s="24" t="n"/>
      <c r="C71" s="2" t="n"/>
      <c r="D71" s="12">
        <f>IF(C71="","",IFERROR(VLOOKUP(C71,'Cadastro de Ferramentas'!$A$2:$B$1000,2,FALSE),"Código não encontrado"))</f>
        <v/>
      </c>
      <c r="E71" s="6" t="n"/>
      <c r="F71" s="6" t="n"/>
      <c r="G71" s="3" t="n"/>
      <c r="H71" s="3" t="n"/>
      <c r="I71" s="3" t="n"/>
      <c r="J71" s="3" t="n"/>
      <c r="K71" s="24" t="n"/>
      <c r="L71" s="24" t="n"/>
      <c r="M71" s="3" t="n"/>
      <c r="N71" s="3" t="n"/>
    </row>
    <row r="72">
      <c r="A72" s="2" t="n"/>
      <c r="B72" s="24" t="n"/>
      <c r="C72" s="2" t="n"/>
      <c r="D72" s="11">
        <f>IF(C72="","",IFERROR(VLOOKUP(C72,'Cadastro de Ferramentas'!$A$2:$B$1000,2,FALSE),"Código não encontrado"))</f>
        <v/>
      </c>
      <c r="E72" s="6" t="n"/>
      <c r="F72" s="6" t="n"/>
      <c r="G72" s="3" t="n"/>
      <c r="H72" s="3" t="n"/>
      <c r="I72" s="3" t="n"/>
      <c r="J72" s="3" t="n"/>
      <c r="K72" s="24" t="n"/>
      <c r="L72" s="24" t="n"/>
      <c r="M72" s="3" t="n"/>
      <c r="N72" s="3" t="n"/>
    </row>
    <row r="73">
      <c r="A73" s="2" t="n"/>
      <c r="B73" s="24" t="n"/>
      <c r="C73" s="2" t="n"/>
      <c r="D73" s="12">
        <f>IF(C73="","",IFERROR(VLOOKUP(C73,'Cadastro de Ferramentas'!$A$2:$B$1000,2,FALSE),"Código não encontrado"))</f>
        <v/>
      </c>
      <c r="E73" s="6" t="n"/>
      <c r="F73" s="6" t="n"/>
      <c r="G73" s="3" t="n"/>
      <c r="H73" s="3" t="n"/>
      <c r="I73" s="3" t="n"/>
      <c r="J73" s="3" t="n"/>
      <c r="K73" s="24" t="n"/>
      <c r="L73" s="24" t="n"/>
      <c r="M73" s="3" t="n"/>
      <c r="N73" s="3" t="n"/>
    </row>
    <row r="74">
      <c r="A74" s="2" t="n"/>
      <c r="B74" s="24" t="n"/>
      <c r="C74" s="2" t="n"/>
      <c r="D74" s="11">
        <f>IF(C74="","",IFERROR(VLOOKUP(C74,'Cadastro de Ferramentas'!$A$2:$B$1000,2,FALSE),"Código não encontrado"))</f>
        <v/>
      </c>
      <c r="E74" s="6" t="n"/>
      <c r="F74" s="6" t="n"/>
      <c r="G74" s="3" t="n"/>
      <c r="H74" s="3" t="n"/>
      <c r="I74" s="3" t="n"/>
      <c r="J74" s="3" t="n"/>
      <c r="K74" s="24" t="n"/>
      <c r="L74" s="24" t="n"/>
      <c r="M74" s="3" t="n"/>
      <c r="N74" s="3" t="n"/>
    </row>
    <row r="75">
      <c r="A75" s="2" t="n"/>
      <c r="B75" s="24" t="n"/>
      <c r="C75" s="2" t="n"/>
      <c r="D75" s="12">
        <f>IF(C75="","",IFERROR(VLOOKUP(C75,'Cadastro de Ferramentas'!$A$2:$B$1000,2,FALSE),"Código não encontrado"))</f>
        <v/>
      </c>
      <c r="E75" s="6" t="n"/>
      <c r="F75" s="6" t="n"/>
      <c r="G75" s="3" t="n"/>
      <c r="H75" s="3" t="n"/>
      <c r="I75" s="3" t="n"/>
      <c r="J75" s="3" t="n"/>
      <c r="K75" s="24" t="n"/>
      <c r="L75" s="24" t="n"/>
      <c r="M75" s="3" t="n"/>
      <c r="N75" s="3" t="n"/>
    </row>
    <row r="76">
      <c r="A76" s="2" t="n"/>
      <c r="B76" s="24" t="n"/>
      <c r="C76" s="2" t="n"/>
      <c r="D76" s="11">
        <f>IF(C76="","",IFERROR(VLOOKUP(C76,'Cadastro de Ferramentas'!$A$2:$B$1000,2,FALSE),"Código não encontrado"))</f>
        <v/>
      </c>
      <c r="E76" s="6" t="n"/>
      <c r="F76" s="6" t="n"/>
      <c r="G76" s="3" t="n"/>
      <c r="H76" s="3" t="n"/>
      <c r="I76" s="3" t="n"/>
      <c r="J76" s="3" t="n"/>
      <c r="K76" s="24" t="n"/>
      <c r="L76" s="24" t="n"/>
      <c r="M76" s="3" t="n"/>
      <c r="N76" s="3" t="n"/>
    </row>
    <row r="77">
      <c r="A77" s="2" t="n"/>
      <c r="B77" s="24" t="n"/>
      <c r="C77" s="2" t="n"/>
      <c r="D77" s="12">
        <f>IF(C77="","",IFERROR(VLOOKUP(C77,'Cadastro de Ferramentas'!$A$2:$B$1000,2,FALSE),"Código não encontrado"))</f>
        <v/>
      </c>
      <c r="E77" s="6" t="n"/>
      <c r="F77" s="6" t="n"/>
      <c r="G77" s="3" t="n"/>
      <c r="H77" s="3" t="n"/>
      <c r="I77" s="3" t="n"/>
      <c r="J77" s="3" t="n"/>
      <c r="K77" s="24" t="n"/>
      <c r="L77" s="24" t="n"/>
      <c r="M77" s="3" t="n"/>
      <c r="N77" s="3" t="n"/>
    </row>
    <row r="78">
      <c r="A78" s="2" t="n"/>
      <c r="B78" s="24" t="n"/>
      <c r="C78" s="2" t="n"/>
      <c r="D78" s="11">
        <f>IF(C78="","",IFERROR(VLOOKUP(C78,'Cadastro de Ferramentas'!$A$2:$B$1000,2,FALSE),"Código não encontrado"))</f>
        <v/>
      </c>
      <c r="E78" s="6" t="n"/>
      <c r="F78" s="6" t="n"/>
      <c r="G78" s="3" t="n"/>
      <c r="H78" s="3" t="n"/>
      <c r="I78" s="3" t="n"/>
      <c r="J78" s="3" t="n"/>
      <c r="K78" s="24" t="n"/>
      <c r="L78" s="24" t="n"/>
      <c r="M78" s="3" t="n"/>
      <c r="N78" s="3" t="n"/>
    </row>
    <row r="79">
      <c r="A79" s="2" t="n"/>
      <c r="B79" s="24" t="n"/>
      <c r="C79" s="2" t="n"/>
      <c r="D79" s="12">
        <f>IF(C79="","",IFERROR(VLOOKUP(C79,'Cadastro de Ferramentas'!$A$2:$B$1000,2,FALSE),"Código não encontrado"))</f>
        <v/>
      </c>
      <c r="E79" s="6" t="n"/>
      <c r="F79" s="6" t="n"/>
      <c r="G79" s="3" t="n"/>
      <c r="H79" s="3" t="n"/>
      <c r="I79" s="3" t="n"/>
      <c r="J79" s="3" t="n"/>
      <c r="K79" s="24" t="n"/>
      <c r="L79" s="24" t="n"/>
      <c r="M79" s="3" t="n"/>
      <c r="N79" s="3" t="n"/>
    </row>
    <row r="80">
      <c r="A80" s="2" t="n"/>
      <c r="B80" s="24" t="n"/>
      <c r="C80" s="2" t="n"/>
      <c r="D80" s="11">
        <f>IF(C80="","",IFERROR(VLOOKUP(C80,'Cadastro de Ferramentas'!$A$2:$B$1000,2,FALSE),"Código não encontrado"))</f>
        <v/>
      </c>
      <c r="E80" s="6" t="n"/>
      <c r="F80" s="6" t="n"/>
      <c r="G80" s="3" t="n"/>
      <c r="H80" s="3" t="n"/>
      <c r="I80" s="3" t="n"/>
      <c r="J80" s="3" t="n"/>
      <c r="K80" s="24" t="n"/>
      <c r="L80" s="24" t="n"/>
      <c r="M80" s="3" t="n"/>
      <c r="N80" s="3" t="n"/>
    </row>
    <row r="81">
      <c r="A81" s="2" t="n"/>
      <c r="B81" s="24" t="n"/>
      <c r="C81" s="2" t="n"/>
      <c r="D81" s="12">
        <f>IF(C81="","",IFERROR(VLOOKUP(C81,'Cadastro de Ferramentas'!$A$2:$B$1000,2,FALSE),"Código não encontrado"))</f>
        <v/>
      </c>
      <c r="E81" s="6" t="n"/>
      <c r="F81" s="6" t="n"/>
      <c r="G81" s="3" t="n"/>
      <c r="H81" s="3" t="n"/>
      <c r="I81" s="3" t="n"/>
      <c r="J81" s="3" t="n"/>
      <c r="K81" s="24" t="n"/>
      <c r="L81" s="24" t="n"/>
      <c r="M81" s="3" t="n"/>
      <c r="N81" s="3" t="n"/>
    </row>
    <row r="82">
      <c r="A82" s="2" t="n"/>
      <c r="B82" s="24" t="n"/>
      <c r="C82" s="2" t="n"/>
      <c r="D82" s="11">
        <f>IF(C82="","",IFERROR(VLOOKUP(C82,'Cadastro de Ferramentas'!$A$2:$B$1000,2,FALSE),"Código não encontrado"))</f>
        <v/>
      </c>
      <c r="E82" s="6" t="n"/>
      <c r="F82" s="6" t="n"/>
      <c r="G82" s="3" t="n"/>
      <c r="H82" s="3" t="n"/>
      <c r="I82" s="3" t="n"/>
      <c r="J82" s="3" t="n"/>
      <c r="K82" s="24" t="n"/>
      <c r="L82" s="24" t="n"/>
      <c r="M82" s="3" t="n"/>
      <c r="N82" s="3" t="n"/>
    </row>
    <row r="83">
      <c r="A83" s="2" t="n"/>
      <c r="B83" s="24" t="n"/>
      <c r="C83" s="2" t="n"/>
      <c r="D83" s="12">
        <f>IF(C83="","",IFERROR(VLOOKUP(C83,'Cadastro de Ferramentas'!$A$2:$B$1000,2,FALSE),"Código não encontrado"))</f>
        <v/>
      </c>
      <c r="E83" s="6" t="n"/>
      <c r="F83" s="6" t="n"/>
      <c r="G83" s="3" t="n"/>
      <c r="H83" s="3" t="n"/>
      <c r="I83" s="3" t="n"/>
      <c r="J83" s="3" t="n"/>
      <c r="K83" s="24" t="n"/>
      <c r="L83" s="24" t="n"/>
      <c r="M83" s="3" t="n"/>
      <c r="N83" s="3" t="n"/>
    </row>
    <row r="84">
      <c r="A84" s="2" t="n"/>
      <c r="B84" s="24" t="n"/>
      <c r="C84" s="2" t="n"/>
      <c r="D84" s="11">
        <f>IF(C84="","",IFERROR(VLOOKUP(C84,'Cadastro de Ferramentas'!$A$2:$B$1000,2,FALSE),"Código não encontrado"))</f>
        <v/>
      </c>
      <c r="E84" s="6" t="n"/>
      <c r="F84" s="6" t="n"/>
      <c r="G84" s="3" t="n"/>
      <c r="H84" s="3" t="n"/>
      <c r="I84" s="3" t="n"/>
      <c r="J84" s="3" t="n"/>
      <c r="K84" s="24" t="n"/>
      <c r="L84" s="24" t="n"/>
      <c r="M84" s="3" t="n"/>
      <c r="N84" s="3" t="n"/>
    </row>
    <row r="85">
      <c r="A85" s="2" t="n"/>
      <c r="B85" s="24" t="n"/>
      <c r="C85" s="2" t="n"/>
      <c r="D85" s="12">
        <f>IF(C85="","",IFERROR(VLOOKUP(C85,'Cadastro de Ferramentas'!$A$2:$B$1000,2,FALSE),"Código não encontrado"))</f>
        <v/>
      </c>
      <c r="E85" s="6" t="n"/>
      <c r="F85" s="6" t="n"/>
      <c r="G85" s="3" t="n"/>
      <c r="H85" s="3" t="n"/>
      <c r="I85" s="3" t="n"/>
      <c r="J85" s="3" t="n"/>
      <c r="K85" s="24" t="n"/>
      <c r="L85" s="24" t="n"/>
      <c r="M85" s="3" t="n"/>
      <c r="N85" s="3" t="n"/>
    </row>
    <row r="86">
      <c r="A86" s="2" t="n"/>
      <c r="B86" s="24" t="n"/>
      <c r="C86" s="2" t="n"/>
      <c r="D86" s="11">
        <f>IF(C86="","",IFERROR(VLOOKUP(C86,'Cadastro de Ferramentas'!$A$2:$B$1000,2,FALSE),"Código não encontrado"))</f>
        <v/>
      </c>
      <c r="E86" s="6" t="n"/>
      <c r="F86" s="6" t="n"/>
      <c r="G86" s="3" t="n"/>
      <c r="H86" s="3" t="n"/>
      <c r="I86" s="3" t="n"/>
      <c r="J86" s="3" t="n"/>
      <c r="K86" s="24" t="n"/>
      <c r="L86" s="24" t="n"/>
      <c r="M86" s="3" t="n"/>
      <c r="N86" s="3" t="n"/>
    </row>
    <row r="87">
      <c r="A87" s="2" t="n"/>
      <c r="B87" s="24" t="n"/>
      <c r="C87" s="2" t="n"/>
      <c r="D87" s="12">
        <f>IF(C87="","",IFERROR(VLOOKUP(C87,'Cadastro de Ferramentas'!$A$2:$B$1000,2,FALSE),"Código não encontrado"))</f>
        <v/>
      </c>
      <c r="E87" s="6" t="n"/>
      <c r="F87" s="6" t="n"/>
      <c r="G87" s="3" t="n"/>
      <c r="H87" s="3" t="n"/>
      <c r="I87" s="3" t="n"/>
      <c r="J87" s="3" t="n"/>
      <c r="K87" s="24" t="n"/>
      <c r="L87" s="24" t="n"/>
      <c r="M87" s="3" t="n"/>
      <c r="N87" s="3" t="n"/>
    </row>
    <row r="88">
      <c r="A88" s="2" t="n"/>
      <c r="B88" s="24" t="n"/>
      <c r="C88" s="2" t="n"/>
      <c r="D88" s="11">
        <f>IF(C88="","",IFERROR(VLOOKUP(C88,'Cadastro de Ferramentas'!$A$2:$B$1000,2,FALSE),"Código não encontrado"))</f>
        <v/>
      </c>
      <c r="E88" s="6" t="n"/>
      <c r="F88" s="6" t="n"/>
      <c r="G88" s="3" t="n"/>
      <c r="H88" s="3" t="n"/>
      <c r="I88" s="3" t="n"/>
      <c r="J88" s="3" t="n"/>
      <c r="K88" s="24" t="n"/>
      <c r="L88" s="24" t="n"/>
      <c r="M88" s="3" t="n"/>
      <c r="N88" s="3" t="n"/>
    </row>
    <row r="89">
      <c r="A89" s="2" t="n"/>
      <c r="B89" s="24" t="n"/>
      <c r="C89" s="2" t="n"/>
      <c r="D89" s="12">
        <f>IF(C89="","",IFERROR(VLOOKUP(C89,'Cadastro de Ferramentas'!$A$2:$B$1000,2,FALSE),"Código não encontrado"))</f>
        <v/>
      </c>
      <c r="E89" s="6" t="n"/>
      <c r="F89" s="6" t="n"/>
      <c r="G89" s="3" t="n"/>
      <c r="H89" s="3" t="n"/>
      <c r="I89" s="3" t="n"/>
      <c r="J89" s="3" t="n"/>
      <c r="K89" s="24" t="n"/>
      <c r="L89" s="24" t="n"/>
      <c r="M89" s="3" t="n"/>
      <c r="N89" s="3" t="n"/>
    </row>
    <row r="90">
      <c r="A90" s="2" t="n"/>
      <c r="B90" s="24" t="n"/>
      <c r="C90" s="2" t="n"/>
      <c r="D90" s="11">
        <f>IF(C90="","",IFERROR(VLOOKUP(C90,'Cadastro de Ferramentas'!$A$2:$B$1000,2,FALSE),"Código não encontrado"))</f>
        <v/>
      </c>
      <c r="E90" s="6" t="n"/>
      <c r="F90" s="6" t="n"/>
      <c r="G90" s="3" t="n"/>
      <c r="H90" s="3" t="n"/>
      <c r="I90" s="3" t="n"/>
      <c r="J90" s="3" t="n"/>
      <c r="K90" s="24" t="n"/>
      <c r="L90" s="24" t="n"/>
      <c r="M90" s="3" t="n"/>
      <c r="N90" s="3" t="n"/>
    </row>
    <row r="91">
      <c r="A91" s="2" t="n"/>
      <c r="B91" s="24" t="n"/>
      <c r="C91" s="2" t="n"/>
      <c r="D91" s="12">
        <f>IF(C91="","",IFERROR(VLOOKUP(C91,'Cadastro de Ferramentas'!$A$2:$B$1000,2,FALSE),"Código não encontrado"))</f>
        <v/>
      </c>
      <c r="E91" s="6" t="n"/>
      <c r="F91" s="6" t="n"/>
      <c r="G91" s="3" t="n"/>
      <c r="H91" s="3" t="n"/>
      <c r="I91" s="3" t="n"/>
      <c r="J91" s="3" t="n"/>
      <c r="K91" s="24" t="n"/>
      <c r="L91" s="24" t="n"/>
      <c r="M91" s="3" t="n"/>
      <c r="N91" s="3" t="n"/>
    </row>
    <row r="92">
      <c r="A92" s="2" t="n"/>
      <c r="B92" s="24" t="n"/>
      <c r="C92" s="2" t="n"/>
      <c r="D92" s="11">
        <f>IF(C92="","",IFERROR(VLOOKUP(C92,'Cadastro de Ferramentas'!$A$2:$B$1000,2,FALSE),"Código não encontrado"))</f>
        <v/>
      </c>
      <c r="E92" s="6" t="n"/>
      <c r="F92" s="6" t="n"/>
      <c r="G92" s="3" t="n"/>
      <c r="H92" s="3" t="n"/>
      <c r="I92" s="3" t="n"/>
      <c r="J92" s="3" t="n"/>
      <c r="K92" s="24" t="n"/>
      <c r="L92" s="24" t="n"/>
      <c r="M92" s="3" t="n"/>
      <c r="N92" s="3" t="n"/>
    </row>
    <row r="93">
      <c r="A93" s="2" t="n"/>
      <c r="B93" s="24" t="n"/>
      <c r="C93" s="2" t="n"/>
      <c r="D93" s="12">
        <f>IF(C93="","",IFERROR(VLOOKUP(C93,'Cadastro de Ferramentas'!$A$2:$B$1000,2,FALSE),"Código não encontrado"))</f>
        <v/>
      </c>
      <c r="E93" s="6" t="n"/>
      <c r="F93" s="6" t="n"/>
      <c r="G93" s="3" t="n"/>
      <c r="H93" s="3" t="n"/>
      <c r="I93" s="3" t="n"/>
      <c r="J93" s="3" t="n"/>
      <c r="K93" s="24" t="n"/>
      <c r="L93" s="24" t="n"/>
      <c r="M93" s="3" t="n"/>
      <c r="N93" s="3" t="n"/>
    </row>
    <row r="94">
      <c r="A94" s="2" t="n"/>
      <c r="B94" s="24" t="n"/>
      <c r="C94" s="2" t="n"/>
      <c r="D94" s="11">
        <f>IF(C94="","",IFERROR(VLOOKUP(C94,'Cadastro de Ferramentas'!$A$2:$B$1000,2,FALSE),"Código não encontrado"))</f>
        <v/>
      </c>
      <c r="E94" s="6" t="n"/>
      <c r="F94" s="6" t="n"/>
      <c r="G94" s="3" t="n"/>
      <c r="H94" s="3" t="n"/>
      <c r="I94" s="3" t="n"/>
      <c r="J94" s="3" t="n"/>
      <c r="K94" s="24" t="n"/>
      <c r="L94" s="24" t="n"/>
      <c r="M94" s="3" t="n"/>
      <c r="N94" s="3" t="n"/>
    </row>
    <row r="95">
      <c r="A95" s="2" t="n"/>
      <c r="B95" s="24" t="n"/>
      <c r="C95" s="2" t="n"/>
      <c r="D95" s="12">
        <f>IF(C95="","",IFERROR(VLOOKUP(C95,'Cadastro de Ferramentas'!$A$2:$B$1000,2,FALSE),"Código não encontrado"))</f>
        <v/>
      </c>
      <c r="E95" s="6" t="n"/>
      <c r="F95" s="6" t="n"/>
      <c r="G95" s="3" t="n"/>
      <c r="H95" s="3" t="n"/>
      <c r="I95" s="3" t="n"/>
      <c r="J95" s="3" t="n"/>
      <c r="K95" s="24" t="n"/>
      <c r="L95" s="24" t="n"/>
      <c r="M95" s="3" t="n"/>
      <c r="N95" s="3" t="n"/>
    </row>
    <row r="96">
      <c r="A96" s="2" t="n"/>
      <c r="B96" s="24" t="n"/>
      <c r="C96" s="2" t="n"/>
      <c r="D96" s="11">
        <f>IF(C96="","",IFERROR(VLOOKUP(C96,'Cadastro de Ferramentas'!$A$2:$B$1000,2,FALSE),"Código não encontrado"))</f>
        <v/>
      </c>
      <c r="E96" s="6" t="n"/>
      <c r="F96" s="6" t="n"/>
      <c r="G96" s="3" t="n"/>
      <c r="H96" s="3" t="n"/>
      <c r="I96" s="3" t="n"/>
      <c r="J96" s="3" t="n"/>
      <c r="K96" s="24" t="n"/>
      <c r="L96" s="24" t="n"/>
      <c r="M96" s="3" t="n"/>
      <c r="N96" s="3" t="n"/>
    </row>
    <row r="97">
      <c r="A97" s="2" t="n"/>
      <c r="B97" s="24" t="n"/>
      <c r="C97" s="2" t="n"/>
      <c r="D97" s="12">
        <f>IF(C97="","",IFERROR(VLOOKUP(C97,'Cadastro de Ferramentas'!$A$2:$B$1000,2,FALSE),"Código não encontrado"))</f>
        <v/>
      </c>
      <c r="E97" s="6" t="n"/>
      <c r="F97" s="6" t="n"/>
      <c r="G97" s="3" t="n"/>
      <c r="H97" s="3" t="n"/>
      <c r="I97" s="3" t="n"/>
      <c r="J97" s="3" t="n"/>
      <c r="K97" s="24" t="n"/>
      <c r="L97" s="24" t="n"/>
      <c r="M97" s="3" t="n"/>
      <c r="N97" s="3" t="n"/>
    </row>
    <row r="98">
      <c r="A98" s="2" t="n"/>
      <c r="B98" s="24" t="n"/>
      <c r="C98" s="2" t="n"/>
      <c r="D98" s="11">
        <f>IF(C98="","",IFERROR(VLOOKUP(C98,'Cadastro de Ferramentas'!$A$2:$B$1000,2,FALSE),"Código não encontrado"))</f>
        <v/>
      </c>
      <c r="E98" s="6" t="n"/>
      <c r="F98" s="6" t="n"/>
      <c r="G98" s="3" t="n"/>
      <c r="H98" s="3" t="n"/>
      <c r="I98" s="3" t="n"/>
      <c r="J98" s="3" t="n"/>
      <c r="K98" s="24" t="n"/>
      <c r="L98" s="24" t="n"/>
      <c r="M98" s="3" t="n"/>
      <c r="N98" s="3" t="n"/>
    </row>
    <row r="99">
      <c r="A99" s="2" t="n"/>
      <c r="B99" s="24" t="n"/>
      <c r="C99" s="2" t="n"/>
      <c r="D99" s="12">
        <f>IF(C99="","",IFERROR(VLOOKUP(C99,'Cadastro de Ferramentas'!$A$2:$B$1000,2,FALSE),"Código não encontrado"))</f>
        <v/>
      </c>
      <c r="E99" s="6" t="n"/>
      <c r="F99" s="6" t="n"/>
      <c r="G99" s="3" t="n"/>
      <c r="H99" s="3" t="n"/>
      <c r="I99" s="3" t="n"/>
      <c r="J99" s="3" t="n"/>
      <c r="K99" s="24" t="n"/>
      <c r="L99" s="24" t="n"/>
      <c r="M99" s="3" t="n"/>
      <c r="N99" s="3" t="n"/>
    </row>
    <row r="100">
      <c r="A100" s="2" t="n"/>
      <c r="B100" s="24" t="n"/>
      <c r="C100" s="2" t="n"/>
      <c r="D100" s="11">
        <f>IF(C100="","",IFERROR(VLOOKUP(C100,'Cadastro de Ferramentas'!$A$2:$B$1000,2,FALSE),"Código não encontrado"))</f>
        <v/>
      </c>
      <c r="E100" s="6" t="n"/>
      <c r="F100" s="6" t="n"/>
      <c r="G100" s="3" t="n"/>
      <c r="H100" s="3" t="n"/>
      <c r="I100" s="3" t="n"/>
      <c r="J100" s="3" t="n"/>
      <c r="K100" s="24" t="n"/>
      <c r="L100" s="24" t="n"/>
      <c r="M100" s="3" t="n"/>
      <c r="N100" s="3" t="n"/>
    </row>
    <row r="101">
      <c r="A101" s="2" t="n"/>
      <c r="B101" s="24" t="n"/>
      <c r="C101" s="2" t="n"/>
      <c r="D101" s="12">
        <f>IF(C101="","",IFERROR(VLOOKUP(C101,'Cadastro de Ferramentas'!$A$2:$B$1000,2,FALSE),"Código não encontrado"))</f>
        <v/>
      </c>
      <c r="E101" s="6" t="n"/>
      <c r="F101" s="6" t="n"/>
      <c r="G101" s="3" t="n"/>
      <c r="H101" s="3" t="n"/>
      <c r="I101" s="3" t="n"/>
      <c r="J101" s="3" t="n"/>
      <c r="K101" s="24" t="n"/>
      <c r="L101" s="24" t="n"/>
      <c r="M101" s="3" t="n"/>
      <c r="N101" s="3" t="n"/>
    </row>
  </sheetData>
  <autoFilter ref="A1:N101"/>
  <conditionalFormatting sqref="A2:N101">
    <cfRule type="expression" priority="1" dxfId="1">
      <formula>AND($K2&lt;TODAY(),$L2="",$G2="Saída")</formula>
    </cfRule>
  </conditionalFormatting>
  <dataValidations count="5">
    <dataValidation sqref="C2:C101" showErrorMessage="1" showInputMessage="1" allowBlank="1" type="list">
      <formula1>"FER-001,FER-002,FER-003,FER-004,FER-005,FER-006,FER-007,FER-008,FER-009,FER-010"</formula1>
    </dataValidation>
    <dataValidation sqref="E2:F101" showErrorMessage="1" showInputMessage="1" allowBlank="1" type="whole" operator="greaterThanOrEqual">
      <formula1>0</formula1>
    </dataValidation>
    <dataValidation sqref="G2:G101" showErrorMessage="1" showInputMessage="1" allowBlank="1" type="list">
      <formula1>"Entrada de compra,Saída,Devolução,Transferência,Manutenção"</formula1>
    </dataValidation>
    <dataValidation sqref="M2:M101" showErrorMessage="1" showInputMessage="1" allowBlank="1" type="list">
      <formula1>"Nova,Boa,Regular,Danificada,N/A"</formula1>
    </dataValidation>
    <dataValidation sqref="B2:B101 K2:L101" showErrorMessage="1" showInputMessage="1" allowBlank="1" type="date" operator="between">
      <formula1>DATE(2020,1,1)</formula1>
      <formula2>DATE(2099,12,31)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9" customWidth="1" min="1" max="1"/>
    <col width="23" customWidth="1" min="2" max="2"/>
    <col width="4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8" customHeight="1">
      <c r="A1" s="13" t="inlineStr">
        <is>
          <t>Painel Gerencial - Controle de Ferramentas</t>
        </is>
      </c>
      <c r="B1" s="14" t="n"/>
      <c r="C1" s="14" t="n"/>
      <c r="D1" s="14" t="n"/>
      <c r="E1" s="14" t="n"/>
      <c r="F1" s="14" t="n"/>
      <c r="G1" s="14" t="n"/>
      <c r="H1" s="14" t="n"/>
    </row>
    <row r="2"/>
    <row r="3">
      <c r="A3" s="15" t="inlineStr">
        <is>
          <t>Total de ferramentas cadastradas</t>
        </is>
      </c>
      <c r="B3" s="7">
        <f>COUNTA('Cadastro de Ferramentas'!$A$2:$A$1000)</f>
        <v/>
      </c>
    </row>
    <row r="4">
      <c r="A4" s="16" t="inlineStr">
        <is>
          <t>Valor total de aquisição</t>
        </is>
      </c>
      <c r="B4" s="26">
        <f>SUM('Cadastro de Ferramentas'!$H$2:$H$1000)</f>
        <v/>
      </c>
    </row>
    <row r="5">
      <c r="A5" s="15" t="inlineStr">
        <is>
          <t>Saldo total de unidades</t>
        </is>
      </c>
      <c r="B5" s="7">
        <f>SUM('Cadastro de Ferramentas'!$L$2:$L$1000)</f>
        <v/>
      </c>
    </row>
    <row r="6">
      <c r="A6" s="16" t="inlineStr">
        <is>
          <t>Valor médio por ferramenta</t>
        </is>
      </c>
      <c r="B6" s="26">
        <f>IFERROR(AVERAGE('Cadastro de Ferramentas'!$H$2:$H$1000),0)</f>
        <v/>
      </c>
    </row>
    <row r="7">
      <c r="A7" s="15" t="inlineStr">
        <is>
          <t>Ferramentas disponíveis</t>
        </is>
      </c>
      <c r="B7" s="18">
        <f>COUNTIF('Cadastro de Ferramentas'!$P$2:$P$1000,"Disponível")</f>
        <v/>
      </c>
    </row>
    <row r="8">
      <c r="A8" s="16" t="inlineStr">
        <is>
          <t>Ferramentas com reposição necessária</t>
        </is>
      </c>
      <c r="B8" s="19">
        <f>COUNTIF('Cadastro de Ferramentas'!$P$2:$P$1000,"Reposição necessária")</f>
        <v/>
      </c>
    </row>
    <row r="9">
      <c r="A9" s="15" t="inlineStr">
        <is>
          <t>Total de saídas</t>
        </is>
      </c>
      <c r="B9" s="7">
        <f>SUM('Movimentações'!$F$2:$F$1000)</f>
        <v/>
      </c>
    </row>
    <row r="10"/>
    <row r="11">
      <c r="A11" s="20" t="inlineStr">
        <is>
          <t>Quantidade por categoria</t>
        </is>
      </c>
      <c r="B11" s="21" t="n"/>
    </row>
    <row r="12">
      <c r="A12" s="1" t="inlineStr">
        <is>
          <t>Categoria</t>
        </is>
      </c>
      <c r="B12" s="1" t="inlineStr">
        <is>
          <t>Saldo de ferramentas</t>
        </is>
      </c>
    </row>
    <row r="13">
      <c r="A13" s="15" t="inlineStr">
        <is>
          <t>Furadeiras e Parafusadeiras</t>
        </is>
      </c>
      <c r="B13" s="7">
        <f>SUMIF('Cadastro de Ferramentas'!$C$2:$C$1000,A13,'Cadastro de Ferramentas'!$L$2:$L$1000)</f>
        <v/>
      </c>
    </row>
    <row r="14">
      <c r="A14" s="16" t="inlineStr">
        <is>
          <t>Corte e Desbaste</t>
        </is>
      </c>
      <c r="B14" s="9">
        <f>SUMIF('Cadastro de Ferramentas'!$C$2:$C$1000,A14,'Cadastro de Ferramentas'!$L$2:$L$1000)</f>
        <v/>
      </c>
    </row>
    <row r="15">
      <c r="A15" s="15" t="inlineStr">
        <is>
          <t>Medição</t>
        </is>
      </c>
      <c r="B15" s="7">
        <f>SUMIF('Cadastro de Ferramentas'!$C$2:$C$1000,A15,'Cadastro de Ferramentas'!$L$2:$L$1000)</f>
        <v/>
      </c>
    </row>
    <row r="16">
      <c r="A16" s="16" t="inlineStr">
        <is>
          <t>Ferramentas Manuais</t>
        </is>
      </c>
      <c r="B16" s="9">
        <f>SUMIF('Cadastro de Ferramentas'!$C$2:$C$1000,A16,'Cadastro de Ferramentas'!$L$2:$L$1000)</f>
        <v/>
      </c>
    </row>
    <row r="17">
      <c r="A17" s="15" t="inlineStr">
        <is>
          <t>Demolição</t>
        </is>
      </c>
      <c r="B17" s="7">
        <f>SUMIF('Cadastro de Ferramentas'!$C$2:$C$1000,A17,'Cadastro de Ferramentas'!$L$2:$L$1000)</f>
        <v/>
      </c>
    </row>
    <row r="18">
      <c r="A18" s="16" t="inlineStr">
        <is>
          <t>Acesso</t>
        </is>
      </c>
      <c r="B18" s="9">
        <f>SUMIF('Cadastro de Ferramentas'!$C$2:$C$1000,A18,'Cadastro de Ferramentas'!$L$2:$L$1000)</f>
        <v/>
      </c>
    </row>
    <row r="19"/>
    <row r="20"/>
    <row r="21">
      <c r="A21" s="20" t="inlineStr">
        <is>
          <t>Situação do estoque</t>
        </is>
      </c>
      <c r="B21" s="22" t="n"/>
    </row>
    <row r="22">
      <c r="A22" s="15" t="inlineStr">
        <is>
          <t>Disponível</t>
        </is>
      </c>
      <c r="B22" s="18">
        <f>COUNTIF('Cadastro de Ferramentas'!$P$2:$P$1000,"Disponível")</f>
        <v/>
      </c>
    </row>
    <row r="23">
      <c r="A23" s="16" t="inlineStr">
        <is>
          <t>Reposição necessária</t>
        </is>
      </c>
      <c r="B23" s="23">
        <f>COUNTIF('Cadastro de Ferramentas'!$P$2:$P$1000,"Reposição necessária")</f>
        <v/>
      </c>
    </row>
    <row r="24">
      <c r="A24" s="15" t="inlineStr">
        <is>
          <t>Indisponível</t>
        </is>
      </c>
      <c r="B24" s="19">
        <f>COUNTIF('Cadastro de Ferramentas'!$P$2:$P$1000,"Indisponível")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45" customWidth="1" min="2" max="2"/>
    <col width="55" customWidth="1" min="3" max="3"/>
    <col width="55" customWidth="1" min="4" max="4"/>
  </cols>
  <sheetData>
    <row r="1" ht="28" customHeight="1">
      <c r="A1" s="13" t="inlineStr">
        <is>
          <t>Instruções de Uso - Controle de Ferramentas</t>
        </is>
      </c>
      <c r="B1" s="13" t="n"/>
      <c r="C1" s="13" t="n"/>
      <c r="D1" s="13" t="n"/>
    </row>
    <row r="2"/>
    <row r="3" ht="26" customHeight="1">
      <c r="A3" s="21" t="inlineStr">
        <is>
          <t>Aba</t>
        </is>
      </c>
      <c r="B3" s="21" t="inlineStr">
        <is>
          <t>Orientação de uso</t>
        </is>
      </c>
      <c r="C3" s="21" t="inlineStr">
        <is>
          <t>Campos principais</t>
        </is>
      </c>
      <c r="D3" s="21" t="inlineStr">
        <is>
          <t>Conferência recomendada</t>
        </is>
      </c>
    </row>
    <row r="4" ht="52" customHeight="1">
      <c r="A4" s="11" t="inlineStr">
        <is>
          <t>Cadastro de Ferramentas</t>
        </is>
      </c>
      <c r="B4" s="11" t="inlineStr">
        <is>
          <t>Cadastre uma ferramenta por linha. Preencha somente as células amarelas.</t>
        </is>
      </c>
      <c r="C4" s="11" t="inlineStr">
        <is>
          <t>Código, ferramenta, categoria, valor, estoque inicial, estoque mínimo, localização e responsável.</t>
        </is>
      </c>
      <c r="D4" s="11" t="inlineStr">
        <is>
          <t>Verifique o status. Reposição necessária indica saldo igual ou inferior ao estoque mínimo.</t>
        </is>
      </c>
    </row>
    <row r="5" ht="52" customHeight="1">
      <c r="A5" s="12" t="inlineStr">
        <is>
          <t>Movimentações</t>
        </is>
      </c>
      <c r="B5" s="12" t="inlineStr">
        <is>
          <t>Registre cada compra, saída, devolução, transferência ou manutenção em uma nova linha.</t>
        </is>
      </c>
      <c r="C5" s="12" t="inlineStr">
        <is>
          <t>Data, código da ferramenta, entrada, saída, tipo, colaborador, obra e datas de devolução.</t>
        </is>
      </c>
      <c r="D5" s="12" t="inlineStr">
        <is>
          <t>A ferramenta é preenchida automaticamente pelo código. Linhas destacadas indicam devolução pendente e atrasada.</t>
        </is>
      </c>
    </row>
    <row r="6" ht="52" customHeight="1">
      <c r="A6" s="11" t="inlineStr">
        <is>
          <t>Painel</t>
        </is>
      </c>
      <c r="B6" s="11" t="inlineStr">
        <is>
          <t>Utilize os indicadores para apoiar decisões de compra e acompanhamento do estoque.</t>
        </is>
      </c>
      <c r="C6" s="11" t="inlineStr">
        <is>
          <t>Quantidade cadastrada, valor investido, saldo, média de valor e total de saídas.</t>
        </is>
      </c>
      <c r="D6" s="11" t="inlineStr">
        <is>
          <t>Observe o gráfico por categoria e os indicadores de reposição antes de realizar novas compras.</t>
        </is>
      </c>
    </row>
    <row r="7" ht="52" customHeight="1">
      <c r="A7" s="12" t="inlineStr">
        <is>
          <t>Boas práticas</t>
        </is>
      </c>
      <c r="B7" s="12" t="inlineStr">
        <is>
          <t>Mantenha o código da ferramenta único e não altere as colunas calculadas.</t>
        </is>
      </c>
      <c r="C7" s="12" t="inlineStr">
        <is>
          <t>Use quantidades inteiras e registre a devolução assim que ocorrer.</t>
        </is>
      </c>
      <c r="D7" s="12" t="inlineStr">
        <is>
          <t>Confronte periodicamente o saldo da planilha com o inventário físico e com os responsáveis.</t>
        </is>
      </c>
    </row>
    <row r="8" ht="52" customHeight="1">
      <c r="A8" s="11" t="inlineStr">
        <is>
          <t>Estoque mínimo</t>
        </is>
      </c>
      <c r="B8" s="11" t="inlineStr">
        <is>
          <t>Defina o estoque mínimo conforme o volume de obras e a criticidade da ferramenta.</t>
        </is>
      </c>
      <c r="C8" s="11" t="inlineStr">
        <is>
          <t>O campo Estoque mínimo fica na aba Cadastro de Ferramentas.</t>
        </is>
      </c>
      <c r="D8" s="11" t="inlineStr">
        <is>
          <t>Ajuste esse parâmetro sempre que houver mudança na operação ou no consumo médio.</t>
        </is>
      </c>
    </row>
    <row r="9" ht="52" customHeight="1">
      <c r="A9" s="12" t="inlineStr">
        <is>
          <t>Responsabilidade</t>
        </is>
      </c>
      <c r="B9" s="12" t="inlineStr">
        <is>
          <t>Informe o colaborador responsável e a obra ou setor em toda saída.</t>
        </is>
      </c>
      <c r="C9" s="12" t="inlineStr">
        <is>
          <t>Colaborador responsável, obra/cliente/setor, cidade e previsão de devolução.</t>
        </is>
      </c>
      <c r="D9" s="12" t="inlineStr">
        <is>
          <t>Revise diariamente as saídas sem data de devolução para reduzir perdas e atrasos.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2026-09-11T13:44:54Z</dcterms:created>
  <dcterms:modified xmlns:dcterms="http://purl.org/dc/terms/" xmlns:xsi="http://www.w3.org/2001/XMLSchema-instance" xsi:type="dcterms:W3CDTF">2026-09-11T13:44:54Z</dcterms:modified>
</cp:coreProperties>
</file>