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 Mensal" sheetId="2" state="visible" r:id="rId2"/>
    <sheet xmlns:r="http://schemas.openxmlformats.org/officeDocument/2006/relationships" name="Categoria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'Lançamentos'!$A$1:$Q$101</definedName>
    <definedName name="_xlnm._FilterDatabase" localSheetId="2" hidden="1">'Categorias'!$A$1:$C$9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R$ #.##0,00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FFFFFF"/>
      <sz val="14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Receitas, Despesas e Saldo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Mensal'!B1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 Mensal'!$A$2:$A$3</f>
            </numRef>
          </cat>
          <val>
            <numRef>
              <f>'Resumo Mensal'!$B$2:$B$3</f>
            </numRef>
          </val>
        </ser>
        <ser>
          <idx val="1"/>
          <order val="1"/>
          <tx>
            <strRef>
              <f>'Resumo Mensal'!C1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 Mensal'!$A$2:$A$3</f>
            </numRef>
          </cat>
          <val>
            <numRef>
              <f>'Resumo Mensal'!$C$2:$C$3</f>
            </numRef>
          </val>
        </ser>
        <ser>
          <idx val="2"/>
          <order val="2"/>
          <tx>
            <strRef>
              <f>'Resumo Mensal'!D1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 Mensal'!$A$2:$A$3</f>
            </numRef>
          </cat>
          <val>
            <numRef>
              <f>'Resumo Mensal'!$D$2:$D$3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38" customWidth="1" min="3" max="3"/>
    <col width="18" customWidth="1" min="4" max="4"/>
    <col width="13" customWidth="1" min="5" max="5"/>
    <col width="16" customWidth="1" min="6" max="6"/>
    <col width="14" customWidth="1" min="7" max="7"/>
    <col width="22" customWidth="1" min="8" max="8"/>
    <col width="15" customWidth="1" min="9" max="9"/>
    <col width="12" customWidth="1" min="10" max="10"/>
    <col width="11" customWidth="1" min="11" max="11"/>
    <col width="34" customWidth="1" min="12" max="12"/>
    <col width="22" customWidth="1" min="13" max="13"/>
    <col width="22" customWidth="1" min="14" max="14"/>
    <col width="16" customWidth="1" min="15" max="15"/>
    <col width="16" customWidth="1" min="16" max="16"/>
    <col width="22" customWidth="1" min="17" max="17"/>
  </cols>
  <sheetData>
    <row r="1" ht="32" customHeight="1">
      <c r="A1" s="1" t="inlineStr">
        <is>
          <t>ID</t>
        </is>
      </c>
      <c r="B1" s="1" t="inlineStr">
        <is>
          <t>Data</t>
        </is>
      </c>
      <c r="C1" s="1" t="inlineStr">
        <is>
          <t>Descrição</t>
        </is>
      </c>
      <c r="D1" s="1" t="inlineStr">
        <is>
          <t>Categoria</t>
        </is>
      </c>
      <c r="E1" s="1" t="inlineStr">
        <is>
          <t>Tipo</t>
        </is>
      </c>
      <c r="F1" s="1" t="inlineStr">
        <is>
          <t>Responsável</t>
        </is>
      </c>
      <c r="G1" s="1" t="inlineStr">
        <is>
          <t>Natureza</t>
        </is>
      </c>
      <c r="H1" s="1" t="inlineStr">
        <is>
          <t>Forma de pagamento</t>
        </is>
      </c>
      <c r="I1" s="1" t="inlineStr">
        <is>
          <t>Valor (R$)</t>
        </is>
      </c>
      <c r="J1" s="1" t="inlineStr">
        <is>
          <t>Mês</t>
        </is>
      </c>
      <c r="K1" s="1" t="inlineStr">
        <is>
          <t>Pago?</t>
        </is>
      </c>
      <c r="L1" s="1" t="inlineStr">
        <is>
          <t>Observação</t>
        </is>
      </c>
      <c r="M1" s="1" t="inlineStr">
        <is>
          <t>Valor da Pessoa 1 (R$)</t>
        </is>
      </c>
      <c r="N1" s="1" t="inlineStr">
        <is>
          <t>Valor da Pessoa 2 (R$)</t>
        </is>
      </c>
      <c r="O1" s="1" t="inlineStr">
        <is>
          <t>Receita (R$)</t>
        </is>
      </c>
      <c r="P1" s="1" t="inlineStr">
        <is>
          <t>Despesa (R$)</t>
        </is>
      </c>
      <c r="Q1" s="1" t="inlineStr">
        <is>
          <t>Natureza sugerida</t>
        </is>
      </c>
    </row>
    <row r="2" ht="22" customHeight="1">
      <c r="A2" s="2" t="n">
        <v>1</v>
      </c>
      <c r="B2" s="17" t="n">
        <v>46237</v>
      </c>
      <c r="C2" s="4" t="inlineStr">
        <is>
          <t>Supermercado Pão de Açúcar - São Paulo/SP</t>
        </is>
      </c>
      <c r="D2" s="2" t="inlineStr">
        <is>
          <t>Alimentação</t>
        </is>
      </c>
      <c r="E2" s="2" t="inlineStr">
        <is>
          <t>Despesa</t>
        </is>
      </c>
      <c r="F2" s="2" t="inlineStr">
        <is>
          <t>Casal</t>
        </is>
      </c>
      <c r="G2" s="2" t="inlineStr">
        <is>
          <t>Casa</t>
        </is>
      </c>
      <c r="H2" s="2" t="inlineStr">
        <is>
          <t>Cartão</t>
        </is>
      </c>
      <c r="I2" s="18" t="n">
        <v>486.72</v>
      </c>
      <c r="J2" s="6">
        <f>IF($B2="","",IFERROR(TEXT($B2,"mm/yyyy"),""))</f>
        <v/>
      </c>
      <c r="K2" s="2" t="inlineStr">
        <is>
          <t>Sim</t>
        </is>
      </c>
      <c r="L2" s="4" t="inlineStr">
        <is>
          <t>Compras da semana</t>
        </is>
      </c>
      <c r="M2" s="19">
        <f>IF($B2="","",IFERROR(IF($E2="Despesa",IF($F2="Pessoa 1",$I2,IF($F2="Casal",$I2/2,0)),0),0))</f>
        <v/>
      </c>
      <c r="N2" s="19">
        <f>IF($B2="","",IFERROR(IF($E2="Despesa",IF($F2="Pessoa 2",$I2,IF($F2="Casal",$I2/2,0)),0),0))</f>
        <v/>
      </c>
      <c r="O2" s="19">
        <f>IF($B2="","",IF($E2="Receita",$I2,0))</f>
        <v/>
      </c>
      <c r="P2" s="19">
        <f>IF($B2="","",IF($E2="Despesa",$I2,0))</f>
        <v/>
      </c>
      <c r="Q2" s="8">
        <f>IF($B2="","",IFERROR(VLOOKUP($D2,'Categorias'!$A$2:$B$9,2,FALSE),"Não classificado"))</f>
        <v/>
      </c>
    </row>
    <row r="3" ht="22" customHeight="1">
      <c r="A3" s="2" t="n">
        <v>2</v>
      </c>
      <c r="B3" s="17" t="n">
        <v>46239</v>
      </c>
      <c r="C3" s="4" t="inlineStr">
        <is>
          <t>Aluguel apartamento - Campinas/SP</t>
        </is>
      </c>
      <c r="D3" s="2" t="inlineStr">
        <is>
          <t>Moradia</t>
        </is>
      </c>
      <c r="E3" s="2" t="inlineStr">
        <is>
          <t>Despesa</t>
        </is>
      </c>
      <c r="F3" s="2" t="inlineStr">
        <is>
          <t>Casal</t>
        </is>
      </c>
      <c r="G3" s="2" t="inlineStr">
        <is>
          <t>Casa</t>
        </is>
      </c>
      <c r="H3" s="2" t="inlineStr">
        <is>
          <t>Boleto</t>
        </is>
      </c>
      <c r="I3" s="18" t="n">
        <v>2450</v>
      </c>
      <c r="J3" s="9">
        <f>IF($B3="","",IFERROR(TEXT($B3,"mm/yyyy"),""))</f>
        <v/>
      </c>
      <c r="K3" s="2" t="inlineStr">
        <is>
          <t>Sim</t>
        </is>
      </c>
      <c r="L3" s="4" t="inlineStr">
        <is>
          <t>Aluguel mensal</t>
        </is>
      </c>
      <c r="M3" s="20">
        <f>IF($B3="","",IFERROR(IF($E3="Despesa",IF($F3="Pessoa 1",$I3,IF($F3="Casal",$I3/2,0)),0),0))</f>
        <v/>
      </c>
      <c r="N3" s="20">
        <f>IF($B3="","",IFERROR(IF($E3="Despesa",IF($F3="Pessoa 2",$I3,IF($F3="Casal",$I3/2,0)),0),0))</f>
        <v/>
      </c>
      <c r="O3" s="20">
        <f>IF($B3="","",IF($E3="Receita",$I3,0))</f>
        <v/>
      </c>
      <c r="P3" s="20">
        <f>IF($B3="","",IF($E3="Despesa",$I3,0))</f>
        <v/>
      </c>
      <c r="Q3" s="11">
        <f>IF($B3="","",IFERROR(VLOOKUP($D3,'Categorias'!$A$2:$B$9,2,FALSE),"Não classificado"))</f>
        <v/>
      </c>
    </row>
    <row r="4" ht="22" customHeight="1">
      <c r="A4" s="2" t="n">
        <v>3</v>
      </c>
      <c r="B4" s="17" t="n">
        <v>46242</v>
      </c>
      <c r="C4" s="4" t="inlineStr">
        <is>
          <t>Internet residencial - Belo Horizonte/MG</t>
        </is>
      </c>
      <c r="D4" s="2" t="inlineStr">
        <is>
          <t>Serviços</t>
        </is>
      </c>
      <c r="E4" s="2" t="inlineStr">
        <is>
          <t>Despesa</t>
        </is>
      </c>
      <c r="F4" s="2" t="inlineStr">
        <is>
          <t>Pessoa 1</t>
        </is>
      </c>
      <c r="G4" s="2" t="inlineStr">
        <is>
          <t>Casa</t>
        </is>
      </c>
      <c r="H4" s="2" t="inlineStr">
        <is>
          <t>Débito</t>
        </is>
      </c>
      <c r="I4" s="18" t="n">
        <v>119.9</v>
      </c>
      <c r="J4" s="6">
        <f>IF($B4="","",IFERROR(TEXT($B4,"mm/yyyy"),""))</f>
        <v/>
      </c>
      <c r="K4" s="2" t="inlineStr">
        <is>
          <t>Sim</t>
        </is>
      </c>
      <c r="L4" s="4" t="inlineStr">
        <is>
          <t>Plano residencial</t>
        </is>
      </c>
      <c r="M4" s="19">
        <f>IF($B4="","",IFERROR(IF($E4="Despesa",IF($F4="Pessoa 1",$I4,IF($F4="Casal",$I4/2,0)),0),0))</f>
        <v/>
      </c>
      <c r="N4" s="19">
        <f>IF($B4="","",IFERROR(IF($E4="Despesa",IF($F4="Pessoa 2",$I4,IF($F4="Casal",$I4/2,0)),0),0))</f>
        <v/>
      </c>
      <c r="O4" s="19">
        <f>IF($B4="","",IF($E4="Receita",$I4,0))</f>
        <v/>
      </c>
      <c r="P4" s="19">
        <f>IF($B4="","",IF($E4="Despesa",$I4,0))</f>
        <v/>
      </c>
      <c r="Q4" s="8">
        <f>IF($B4="","",IFERROR(VLOOKUP($D4,'Categorias'!$A$2:$B$9,2,FALSE),"Não classificado"))</f>
        <v/>
      </c>
    </row>
    <row r="5" ht="22" customHeight="1">
      <c r="A5" s="2" t="n">
        <v>4</v>
      </c>
      <c r="B5" s="17" t="n">
        <v>46246</v>
      </c>
      <c r="C5" s="4" t="inlineStr">
        <is>
          <t>Combustível - Curitiba/PR</t>
        </is>
      </c>
      <c r="D5" s="2" t="inlineStr">
        <is>
          <t>Transporte</t>
        </is>
      </c>
      <c r="E5" s="2" t="inlineStr">
        <is>
          <t>Despesa</t>
        </is>
      </c>
      <c r="F5" s="2" t="inlineStr">
        <is>
          <t>Pessoa 2</t>
        </is>
      </c>
      <c r="G5" s="2" t="inlineStr">
        <is>
          <t>Casa</t>
        </is>
      </c>
      <c r="H5" s="2" t="inlineStr">
        <is>
          <t>Cartão</t>
        </is>
      </c>
      <c r="I5" s="18" t="n">
        <v>238.4</v>
      </c>
      <c r="J5" s="9">
        <f>IF($B5="","",IFERROR(TEXT($B5,"mm/yyyy"),""))</f>
        <v/>
      </c>
      <c r="K5" s="2" t="inlineStr">
        <is>
          <t>Sim</t>
        </is>
      </c>
      <c r="L5" s="4" t="inlineStr">
        <is>
          <t>Abastecimento do veículo</t>
        </is>
      </c>
      <c r="M5" s="20">
        <f>IF($B5="","",IFERROR(IF($E5="Despesa",IF($F5="Pessoa 1",$I5,IF($F5="Casal",$I5/2,0)),0),0))</f>
        <v/>
      </c>
      <c r="N5" s="20">
        <f>IF($B5="","",IFERROR(IF($E5="Despesa",IF($F5="Pessoa 2",$I5,IF($F5="Casal",$I5/2,0)),0),0))</f>
        <v/>
      </c>
      <c r="O5" s="20">
        <f>IF($B5="","",IF($E5="Receita",$I5,0))</f>
        <v/>
      </c>
      <c r="P5" s="20">
        <f>IF($B5="","",IF($E5="Despesa",$I5,0))</f>
        <v/>
      </c>
      <c r="Q5" s="11">
        <f>IF($B5="","",IFERROR(VLOOKUP($D5,'Categorias'!$A$2:$B$9,2,FALSE),"Não classificado"))</f>
        <v/>
      </c>
    </row>
    <row r="6" ht="22" customHeight="1">
      <c r="A6" s="2" t="n">
        <v>5</v>
      </c>
      <c r="B6" s="17" t="n">
        <v>46249</v>
      </c>
      <c r="C6" s="4" t="inlineStr">
        <is>
          <t>DAS do MEI - Recife/PE</t>
        </is>
      </c>
      <c r="D6" s="2" t="inlineStr">
        <is>
          <t>DAS</t>
        </is>
      </c>
      <c r="E6" s="2" t="inlineStr">
        <is>
          <t>Despesa</t>
        </is>
      </c>
      <c r="F6" s="2" t="inlineStr">
        <is>
          <t>Pessoa 1</t>
        </is>
      </c>
      <c r="G6" s="2" t="inlineStr">
        <is>
          <t>Negócio</t>
        </is>
      </c>
      <c r="H6" s="2" t="inlineStr">
        <is>
          <t>Boleto</t>
        </is>
      </c>
      <c r="I6" s="18" t="n">
        <v>82.05</v>
      </c>
      <c r="J6" s="6">
        <f>IF($B6="","",IFERROR(TEXT($B6,"mm/yyyy"),""))</f>
        <v/>
      </c>
      <c r="K6" s="2" t="inlineStr">
        <is>
          <t>Sim</t>
        </is>
      </c>
      <c r="L6" s="4" t="inlineStr">
        <is>
          <t>Guia mensal do MEI</t>
        </is>
      </c>
      <c r="M6" s="19">
        <f>IF($B6="","",IFERROR(IF($E6="Despesa",IF($F6="Pessoa 1",$I6,IF($F6="Casal",$I6/2,0)),0),0))</f>
        <v/>
      </c>
      <c r="N6" s="19">
        <f>IF($B6="","",IFERROR(IF($E6="Despesa",IF($F6="Pessoa 2",$I6,IF($F6="Casal",$I6/2,0)),0),0))</f>
        <v/>
      </c>
      <c r="O6" s="19">
        <f>IF($B6="","",IF($E6="Receita",$I6,0))</f>
        <v/>
      </c>
      <c r="P6" s="19">
        <f>IF($B6="","",IF($E6="Despesa",$I6,0))</f>
        <v/>
      </c>
      <c r="Q6" s="8">
        <f>IF($B6="","",IFERROR(VLOOKUP($D6,'Categorias'!$A$2:$B$9,2,FALSE),"Não classificado"))</f>
        <v/>
      </c>
    </row>
    <row r="7" ht="22" customHeight="1">
      <c r="A7" s="2" t="n">
        <v>6</v>
      </c>
      <c r="B7" s="17" t="n">
        <v>46267</v>
      </c>
      <c r="C7" s="4" t="inlineStr">
        <is>
          <t>Material de embalagem - Salvador/BA</t>
        </is>
      </c>
      <c r="D7" s="2" t="inlineStr">
        <is>
          <t>Materiais</t>
        </is>
      </c>
      <c r="E7" s="2" t="inlineStr">
        <is>
          <t>Despesa</t>
        </is>
      </c>
      <c r="F7" s="2" t="inlineStr">
        <is>
          <t>Pessoa 1</t>
        </is>
      </c>
      <c r="G7" s="2" t="inlineStr">
        <is>
          <t>Negócio</t>
        </is>
      </c>
      <c r="H7" s="2" t="inlineStr">
        <is>
          <t>Pix</t>
        </is>
      </c>
      <c r="I7" s="18" t="n">
        <v>167.8</v>
      </c>
      <c r="J7" s="9">
        <f>IF($B7="","",IFERROR(TEXT($B7,"mm/yyyy"),""))</f>
        <v/>
      </c>
      <c r="K7" s="2" t="inlineStr">
        <is>
          <t>Sim</t>
        </is>
      </c>
      <c r="L7" s="4" t="inlineStr">
        <is>
          <t>Insumos para pedidos</t>
        </is>
      </c>
      <c r="M7" s="20">
        <f>IF($B7="","",IFERROR(IF($E7="Despesa",IF($F7="Pessoa 1",$I7,IF($F7="Casal",$I7/2,0)),0),0))</f>
        <v/>
      </c>
      <c r="N7" s="20">
        <f>IF($B7="","",IFERROR(IF($E7="Despesa",IF($F7="Pessoa 2",$I7,IF($F7="Casal",$I7/2,0)),0),0))</f>
        <v/>
      </c>
      <c r="O7" s="20">
        <f>IF($B7="","",IF($E7="Receita",$I7,0))</f>
        <v/>
      </c>
      <c r="P7" s="20">
        <f>IF($B7="","",IF($E7="Despesa",$I7,0))</f>
        <v/>
      </c>
      <c r="Q7" s="11">
        <f>IF($B7="","",IFERROR(VLOOKUP($D7,'Categorias'!$A$2:$B$9,2,FALSE),"Não classificado"))</f>
        <v/>
      </c>
    </row>
    <row r="8" ht="22" customHeight="1">
      <c r="A8" s="2" t="n">
        <v>7</v>
      </c>
      <c r="B8" s="17" t="n">
        <v>46269</v>
      </c>
      <c r="C8" s="4" t="inlineStr">
        <is>
          <t>Farmácia - Goiânia/GO</t>
        </is>
      </c>
      <c r="D8" s="2" t="inlineStr">
        <is>
          <t>Saúde</t>
        </is>
      </c>
      <c r="E8" s="2" t="inlineStr">
        <is>
          <t>Despesa</t>
        </is>
      </c>
      <c r="F8" s="2" t="inlineStr">
        <is>
          <t>Casal</t>
        </is>
      </c>
      <c r="G8" s="2" t="inlineStr">
        <is>
          <t>Pessoal</t>
        </is>
      </c>
      <c r="H8" s="2" t="inlineStr">
        <is>
          <t>Débito</t>
        </is>
      </c>
      <c r="I8" s="18" t="n">
        <v>96.34999999999999</v>
      </c>
      <c r="J8" s="6">
        <f>IF($B8="","",IFERROR(TEXT($B8,"mm/yyyy"),""))</f>
        <v/>
      </c>
      <c r="K8" s="2" t="inlineStr">
        <is>
          <t>Não</t>
        </is>
      </c>
      <c r="L8" s="4" t="inlineStr">
        <is>
          <t>Aguardando pagamento</t>
        </is>
      </c>
      <c r="M8" s="19">
        <f>IF($B8="","",IFERROR(IF($E8="Despesa",IF($F8="Pessoa 1",$I8,IF($F8="Casal",$I8/2,0)),0),0))</f>
        <v/>
      </c>
      <c r="N8" s="19">
        <f>IF($B8="","",IFERROR(IF($E8="Despesa",IF($F8="Pessoa 2",$I8,IF($F8="Casal",$I8/2,0)),0),0))</f>
        <v/>
      </c>
      <c r="O8" s="19">
        <f>IF($B8="","",IF($E8="Receita",$I8,0))</f>
        <v/>
      </c>
      <c r="P8" s="19">
        <f>IF($B8="","",IF($E8="Despesa",$I8,0))</f>
        <v/>
      </c>
      <c r="Q8" s="8">
        <f>IF($B8="","",IFERROR(VLOOKUP($D8,'Categorias'!$A$2:$B$9,2,FALSE),"Não classificado"))</f>
        <v/>
      </c>
    </row>
    <row r="9" ht="22" customHeight="1">
      <c r="A9" s="2" t="n">
        <v>8</v>
      </c>
      <c r="B9" s="17" t="n">
        <v>46271</v>
      </c>
      <c r="C9" s="4" t="inlineStr">
        <is>
          <t>Academia - Porto Alegre/RS</t>
        </is>
      </c>
      <c r="D9" s="2" t="inlineStr">
        <is>
          <t>Lazer</t>
        </is>
      </c>
      <c r="E9" s="2" t="inlineStr">
        <is>
          <t>Despesa</t>
        </is>
      </c>
      <c r="F9" s="2" t="inlineStr">
        <is>
          <t>Pessoa 2</t>
        </is>
      </c>
      <c r="G9" s="2" t="inlineStr">
        <is>
          <t>Pessoal</t>
        </is>
      </c>
      <c r="H9" s="2" t="inlineStr">
        <is>
          <t>Cartão</t>
        </is>
      </c>
      <c r="I9" s="18" t="n">
        <v>129.9</v>
      </c>
      <c r="J9" s="9">
        <f>IF($B9="","",IFERROR(TEXT($B9,"mm/yyyy"),""))</f>
        <v/>
      </c>
      <c r="K9" s="2" t="inlineStr">
        <is>
          <t>Sim</t>
        </is>
      </c>
      <c r="L9" s="4" t="inlineStr">
        <is>
          <t>Mensalidade</t>
        </is>
      </c>
      <c r="M9" s="20">
        <f>IF($B9="","",IFERROR(IF($E9="Despesa",IF($F9="Pessoa 1",$I9,IF($F9="Casal",$I9/2,0)),0),0))</f>
        <v/>
      </c>
      <c r="N9" s="20">
        <f>IF($B9="","",IFERROR(IF($E9="Despesa",IF($F9="Pessoa 2",$I9,IF($F9="Casal",$I9/2,0)),0),0))</f>
        <v/>
      </c>
      <c r="O9" s="20">
        <f>IF($B9="","",IF($E9="Receita",$I9,0))</f>
        <v/>
      </c>
      <c r="P9" s="20">
        <f>IF($B9="","",IF($E9="Despesa",$I9,0))</f>
        <v/>
      </c>
      <c r="Q9" s="11">
        <f>IF($B9="","",IFERROR(VLOOKUP($D9,'Categorias'!$A$2:$B$9,2,FALSE),"Não classificado"))</f>
        <v/>
      </c>
    </row>
    <row r="10" ht="22" customHeight="1">
      <c r="A10" s="2" t="n">
        <v>9</v>
      </c>
      <c r="B10" s="17" t="n">
        <v>46273</v>
      </c>
      <c r="C10" s="4" t="inlineStr">
        <is>
          <t>Venda de serviço - Brasília/DF</t>
        </is>
      </c>
      <c r="D10" s="2" t="inlineStr">
        <is>
          <t>Serviços</t>
        </is>
      </c>
      <c r="E10" s="2" t="inlineStr">
        <is>
          <t>Receita</t>
        </is>
      </c>
      <c r="F10" s="2" t="inlineStr">
        <is>
          <t>Pessoa 1</t>
        </is>
      </c>
      <c r="G10" s="2" t="inlineStr">
        <is>
          <t>Negócio</t>
        </is>
      </c>
      <c r="H10" s="2" t="inlineStr">
        <is>
          <t>Pix</t>
        </is>
      </c>
      <c r="I10" s="18" t="n">
        <v>1850</v>
      </c>
      <c r="J10" s="6">
        <f>IF($B10="","",IFERROR(TEXT($B10,"mm/yyyy"),""))</f>
        <v/>
      </c>
      <c r="K10" s="2" t="inlineStr">
        <is>
          <t>Sim</t>
        </is>
      </c>
      <c r="L10" s="4" t="inlineStr">
        <is>
          <t>Receita de prestação de serviço</t>
        </is>
      </c>
      <c r="M10" s="19">
        <f>IF($B10="","",IFERROR(IF($E10="Despesa",IF($F10="Pessoa 1",$I10,IF($F10="Casal",$I10/2,0)),0),0))</f>
        <v/>
      </c>
      <c r="N10" s="19">
        <f>IF($B10="","",IFERROR(IF($E10="Despesa",IF($F10="Pessoa 2",$I10,IF($F10="Casal",$I10/2,0)),0),0))</f>
        <v/>
      </c>
      <c r="O10" s="19">
        <f>IF($B10="","",IF($E10="Receita",$I10,0))</f>
        <v/>
      </c>
      <c r="P10" s="19">
        <f>IF($B10="","",IF($E10="Despesa",$I10,0))</f>
        <v/>
      </c>
      <c r="Q10" s="8">
        <f>IF($B10="","",IFERROR(VLOOKUP($D10,'Categorias'!$A$2:$B$9,2,FALSE),"Não classificado"))</f>
        <v/>
      </c>
    </row>
    <row r="11" ht="22" customHeight="1">
      <c r="A11" s="2" t="n">
        <v>10</v>
      </c>
      <c r="B11" s="17" t="n">
        <v>46275</v>
      </c>
      <c r="C11" s="4" t="inlineStr">
        <is>
          <t>Energia elétrica - Niterói/RJ</t>
        </is>
      </c>
      <c r="D11" s="2" t="inlineStr">
        <is>
          <t>Moradia</t>
        </is>
      </c>
      <c r="E11" s="2" t="inlineStr">
        <is>
          <t>Despesa</t>
        </is>
      </c>
      <c r="F11" s="2" t="inlineStr">
        <is>
          <t>Casal</t>
        </is>
      </c>
      <c r="G11" s="2" t="inlineStr">
        <is>
          <t>Casa</t>
        </is>
      </c>
      <c r="H11" s="2" t="inlineStr">
        <is>
          <t>Boleto</t>
        </is>
      </c>
      <c r="I11" s="18" t="n">
        <v>214.68</v>
      </c>
      <c r="J11" s="9">
        <f>IF($B11="","",IFERROR(TEXT($B11,"mm/yyyy"),""))</f>
        <v/>
      </c>
      <c r="K11" s="2" t="inlineStr">
        <is>
          <t>Não</t>
        </is>
      </c>
      <c r="L11" s="4" t="inlineStr">
        <is>
          <t>Vencimento em setembro</t>
        </is>
      </c>
      <c r="M11" s="20">
        <f>IF($B11="","",IFERROR(IF($E11="Despesa",IF($F11="Pessoa 1",$I11,IF($F11="Casal",$I11/2,0)),0),0))</f>
        <v/>
      </c>
      <c r="N11" s="20">
        <f>IF($B11="","",IFERROR(IF($E11="Despesa",IF($F11="Pessoa 2",$I11,IF($F11="Casal",$I11/2,0)),0),0))</f>
        <v/>
      </c>
      <c r="O11" s="20">
        <f>IF($B11="","",IF($E11="Receita",$I11,0))</f>
        <v/>
      </c>
      <c r="P11" s="20">
        <f>IF($B11="","",IF($E11="Despesa",$I11,0))</f>
        <v/>
      </c>
      <c r="Q11" s="11">
        <f>IF($B11="","",IFERROR(VLOOKUP($D11,'Categorias'!$A$2:$B$9,2,FALSE),"Não classificado"))</f>
        <v/>
      </c>
    </row>
    <row r="12" ht="22" customHeight="1">
      <c r="A12" s="2" t="n"/>
      <c r="B12" s="17" t="n"/>
      <c r="C12" s="4" t="n"/>
      <c r="D12" s="2" t="n"/>
      <c r="E12" s="2" t="n"/>
      <c r="F12" s="2" t="n"/>
      <c r="G12" s="2" t="n"/>
      <c r="H12" s="2" t="n"/>
      <c r="I12" s="18" t="n"/>
      <c r="J12" s="6">
        <f>IF($B12="","",IFERROR(TEXT($B12,"mm/yyyy"),""))</f>
        <v/>
      </c>
      <c r="K12" s="2" t="n"/>
      <c r="L12" s="4" t="n"/>
      <c r="M12" s="19">
        <f>IF($B12="","",IFERROR(IF($E12="Despesa",IF($F12="Pessoa 1",$I12,IF($F12="Casal",$I12/2,0)),0),0))</f>
        <v/>
      </c>
      <c r="N12" s="19">
        <f>IF($B12="","",IFERROR(IF($E12="Despesa",IF($F12="Pessoa 2",$I12,IF($F12="Casal",$I12/2,0)),0),0))</f>
        <v/>
      </c>
      <c r="O12" s="19">
        <f>IF($B12="","",IF($E12="Receita",$I12,0))</f>
        <v/>
      </c>
      <c r="P12" s="19">
        <f>IF($B12="","",IF($E12="Despesa",$I12,0))</f>
        <v/>
      </c>
      <c r="Q12" s="8">
        <f>IF($B12="","",IFERROR(VLOOKUP($D12,'Categorias'!$A$2:$B$9,2,FALSE),"Não classificado"))</f>
        <v/>
      </c>
    </row>
    <row r="13" ht="22" customHeight="1">
      <c r="A13" s="2" t="n"/>
      <c r="B13" s="17" t="n"/>
      <c r="C13" s="4" t="n"/>
      <c r="D13" s="2" t="n"/>
      <c r="E13" s="2" t="n"/>
      <c r="F13" s="2" t="n"/>
      <c r="G13" s="2" t="n"/>
      <c r="H13" s="2" t="n"/>
      <c r="I13" s="18" t="n"/>
      <c r="J13" s="9">
        <f>IF($B13="","",IFERROR(TEXT($B13,"mm/yyyy"),""))</f>
        <v/>
      </c>
      <c r="K13" s="2" t="n"/>
      <c r="L13" s="4" t="n"/>
      <c r="M13" s="20">
        <f>IF($B13="","",IFERROR(IF($E13="Despesa",IF($F13="Pessoa 1",$I13,IF($F13="Casal",$I13/2,0)),0),0))</f>
        <v/>
      </c>
      <c r="N13" s="20">
        <f>IF($B13="","",IFERROR(IF($E13="Despesa",IF($F13="Pessoa 2",$I13,IF($F13="Casal",$I13/2,0)),0),0))</f>
        <v/>
      </c>
      <c r="O13" s="20">
        <f>IF($B13="","",IF($E13="Receita",$I13,0))</f>
        <v/>
      </c>
      <c r="P13" s="20">
        <f>IF($B13="","",IF($E13="Despesa",$I13,0))</f>
        <v/>
      </c>
      <c r="Q13" s="11">
        <f>IF($B13="","",IFERROR(VLOOKUP($D13,'Categorias'!$A$2:$B$9,2,FALSE),"Não classificado"))</f>
        <v/>
      </c>
    </row>
    <row r="14" ht="22" customHeight="1">
      <c r="A14" s="2" t="n"/>
      <c r="B14" s="17" t="n"/>
      <c r="C14" s="4" t="n"/>
      <c r="D14" s="2" t="n"/>
      <c r="E14" s="2" t="n"/>
      <c r="F14" s="2" t="n"/>
      <c r="G14" s="2" t="n"/>
      <c r="H14" s="2" t="n"/>
      <c r="I14" s="18" t="n"/>
      <c r="J14" s="6">
        <f>IF($B14="","",IFERROR(TEXT($B14,"mm/yyyy"),""))</f>
        <v/>
      </c>
      <c r="K14" s="2" t="n"/>
      <c r="L14" s="4" t="n"/>
      <c r="M14" s="19">
        <f>IF($B14="","",IFERROR(IF($E14="Despesa",IF($F14="Pessoa 1",$I14,IF($F14="Casal",$I14/2,0)),0),0))</f>
        <v/>
      </c>
      <c r="N14" s="19">
        <f>IF($B14="","",IFERROR(IF($E14="Despesa",IF($F14="Pessoa 2",$I14,IF($F14="Casal",$I14/2,0)),0),0))</f>
        <v/>
      </c>
      <c r="O14" s="19">
        <f>IF($B14="","",IF($E14="Receita",$I14,0))</f>
        <v/>
      </c>
      <c r="P14" s="19">
        <f>IF($B14="","",IF($E14="Despesa",$I14,0))</f>
        <v/>
      </c>
      <c r="Q14" s="8">
        <f>IF($B14="","",IFERROR(VLOOKUP($D14,'Categorias'!$A$2:$B$9,2,FALSE),"Não classificado"))</f>
        <v/>
      </c>
    </row>
    <row r="15" ht="22" customHeight="1">
      <c r="A15" s="2" t="n"/>
      <c r="B15" s="17" t="n"/>
      <c r="C15" s="4" t="n"/>
      <c r="D15" s="2" t="n"/>
      <c r="E15" s="2" t="n"/>
      <c r="F15" s="2" t="n"/>
      <c r="G15" s="2" t="n"/>
      <c r="H15" s="2" t="n"/>
      <c r="I15" s="18" t="n"/>
      <c r="J15" s="9">
        <f>IF($B15="","",IFERROR(TEXT($B15,"mm/yyyy"),""))</f>
        <v/>
      </c>
      <c r="K15" s="2" t="n"/>
      <c r="L15" s="4" t="n"/>
      <c r="M15" s="20">
        <f>IF($B15="","",IFERROR(IF($E15="Despesa",IF($F15="Pessoa 1",$I15,IF($F15="Casal",$I15/2,0)),0),0))</f>
        <v/>
      </c>
      <c r="N15" s="20">
        <f>IF($B15="","",IFERROR(IF($E15="Despesa",IF($F15="Pessoa 2",$I15,IF($F15="Casal",$I15/2,0)),0),0))</f>
        <v/>
      </c>
      <c r="O15" s="20">
        <f>IF($B15="","",IF($E15="Receita",$I15,0))</f>
        <v/>
      </c>
      <c r="P15" s="20">
        <f>IF($B15="","",IF($E15="Despesa",$I15,0))</f>
        <v/>
      </c>
      <c r="Q15" s="11">
        <f>IF($B15="","",IFERROR(VLOOKUP($D15,'Categorias'!$A$2:$B$9,2,FALSE),"Não classificado"))</f>
        <v/>
      </c>
    </row>
    <row r="16" ht="22" customHeight="1">
      <c r="A16" s="2" t="n"/>
      <c r="B16" s="17" t="n"/>
      <c r="C16" s="4" t="n"/>
      <c r="D16" s="2" t="n"/>
      <c r="E16" s="2" t="n"/>
      <c r="F16" s="2" t="n"/>
      <c r="G16" s="2" t="n"/>
      <c r="H16" s="2" t="n"/>
      <c r="I16" s="18" t="n"/>
      <c r="J16" s="6">
        <f>IF($B16="","",IFERROR(TEXT($B16,"mm/yyyy"),""))</f>
        <v/>
      </c>
      <c r="K16" s="2" t="n"/>
      <c r="L16" s="4" t="n"/>
      <c r="M16" s="19">
        <f>IF($B16="","",IFERROR(IF($E16="Despesa",IF($F16="Pessoa 1",$I16,IF($F16="Casal",$I16/2,0)),0),0))</f>
        <v/>
      </c>
      <c r="N16" s="19">
        <f>IF($B16="","",IFERROR(IF($E16="Despesa",IF($F16="Pessoa 2",$I16,IF($F16="Casal",$I16/2,0)),0),0))</f>
        <v/>
      </c>
      <c r="O16" s="19">
        <f>IF($B16="","",IF($E16="Receita",$I16,0))</f>
        <v/>
      </c>
      <c r="P16" s="19">
        <f>IF($B16="","",IF($E16="Despesa",$I16,0))</f>
        <v/>
      </c>
      <c r="Q16" s="8">
        <f>IF($B16="","",IFERROR(VLOOKUP($D16,'Categorias'!$A$2:$B$9,2,FALSE),"Não classificado"))</f>
        <v/>
      </c>
    </row>
    <row r="17" ht="22" customHeight="1">
      <c r="A17" s="2" t="n"/>
      <c r="B17" s="17" t="n"/>
      <c r="C17" s="4" t="n"/>
      <c r="D17" s="2" t="n"/>
      <c r="E17" s="2" t="n"/>
      <c r="F17" s="2" t="n"/>
      <c r="G17" s="2" t="n"/>
      <c r="H17" s="2" t="n"/>
      <c r="I17" s="18" t="n"/>
      <c r="J17" s="9">
        <f>IF($B17="","",IFERROR(TEXT($B17,"mm/yyyy"),""))</f>
        <v/>
      </c>
      <c r="K17" s="2" t="n"/>
      <c r="L17" s="4" t="n"/>
      <c r="M17" s="20">
        <f>IF($B17="","",IFERROR(IF($E17="Despesa",IF($F17="Pessoa 1",$I17,IF($F17="Casal",$I17/2,0)),0),0))</f>
        <v/>
      </c>
      <c r="N17" s="20">
        <f>IF($B17="","",IFERROR(IF($E17="Despesa",IF($F17="Pessoa 2",$I17,IF($F17="Casal",$I17/2,0)),0),0))</f>
        <v/>
      </c>
      <c r="O17" s="20">
        <f>IF($B17="","",IF($E17="Receita",$I17,0))</f>
        <v/>
      </c>
      <c r="P17" s="20">
        <f>IF($B17="","",IF($E17="Despesa",$I17,0))</f>
        <v/>
      </c>
      <c r="Q17" s="11">
        <f>IF($B17="","",IFERROR(VLOOKUP($D17,'Categorias'!$A$2:$B$9,2,FALSE),"Não classificado"))</f>
        <v/>
      </c>
    </row>
    <row r="18" ht="22" customHeight="1">
      <c r="A18" s="2" t="n"/>
      <c r="B18" s="17" t="n"/>
      <c r="C18" s="4" t="n"/>
      <c r="D18" s="2" t="n"/>
      <c r="E18" s="2" t="n"/>
      <c r="F18" s="2" t="n"/>
      <c r="G18" s="2" t="n"/>
      <c r="H18" s="2" t="n"/>
      <c r="I18" s="18" t="n"/>
      <c r="J18" s="6">
        <f>IF($B18="","",IFERROR(TEXT($B18,"mm/yyyy"),""))</f>
        <v/>
      </c>
      <c r="K18" s="2" t="n"/>
      <c r="L18" s="4" t="n"/>
      <c r="M18" s="19">
        <f>IF($B18="","",IFERROR(IF($E18="Despesa",IF($F18="Pessoa 1",$I18,IF($F18="Casal",$I18/2,0)),0),0))</f>
        <v/>
      </c>
      <c r="N18" s="19">
        <f>IF($B18="","",IFERROR(IF($E18="Despesa",IF($F18="Pessoa 2",$I18,IF($F18="Casal",$I18/2,0)),0),0))</f>
        <v/>
      </c>
      <c r="O18" s="19">
        <f>IF($B18="","",IF($E18="Receita",$I18,0))</f>
        <v/>
      </c>
      <c r="P18" s="19">
        <f>IF($B18="","",IF($E18="Despesa",$I18,0))</f>
        <v/>
      </c>
      <c r="Q18" s="8">
        <f>IF($B18="","",IFERROR(VLOOKUP($D18,'Categorias'!$A$2:$B$9,2,FALSE),"Não classificado"))</f>
        <v/>
      </c>
    </row>
    <row r="19" ht="22" customHeight="1">
      <c r="A19" s="2" t="n"/>
      <c r="B19" s="17" t="n"/>
      <c r="C19" s="4" t="n"/>
      <c r="D19" s="2" t="n"/>
      <c r="E19" s="2" t="n"/>
      <c r="F19" s="2" t="n"/>
      <c r="G19" s="2" t="n"/>
      <c r="H19" s="2" t="n"/>
      <c r="I19" s="18" t="n"/>
      <c r="J19" s="9">
        <f>IF($B19="","",IFERROR(TEXT($B19,"mm/yyyy"),""))</f>
        <v/>
      </c>
      <c r="K19" s="2" t="n"/>
      <c r="L19" s="4" t="n"/>
      <c r="M19" s="20">
        <f>IF($B19="","",IFERROR(IF($E19="Despesa",IF($F19="Pessoa 1",$I19,IF($F19="Casal",$I19/2,0)),0),0))</f>
        <v/>
      </c>
      <c r="N19" s="20">
        <f>IF($B19="","",IFERROR(IF($E19="Despesa",IF($F19="Pessoa 2",$I19,IF($F19="Casal",$I19/2,0)),0),0))</f>
        <v/>
      </c>
      <c r="O19" s="20">
        <f>IF($B19="","",IF($E19="Receita",$I19,0))</f>
        <v/>
      </c>
      <c r="P19" s="20">
        <f>IF($B19="","",IF($E19="Despesa",$I19,0))</f>
        <v/>
      </c>
      <c r="Q19" s="11">
        <f>IF($B19="","",IFERROR(VLOOKUP($D19,'Categorias'!$A$2:$B$9,2,FALSE),"Não classificado"))</f>
        <v/>
      </c>
    </row>
    <row r="20" ht="22" customHeight="1">
      <c r="A20" s="2" t="n"/>
      <c r="B20" s="17" t="n"/>
      <c r="C20" s="4" t="n"/>
      <c r="D20" s="2" t="n"/>
      <c r="E20" s="2" t="n"/>
      <c r="F20" s="2" t="n"/>
      <c r="G20" s="2" t="n"/>
      <c r="H20" s="2" t="n"/>
      <c r="I20" s="18" t="n"/>
      <c r="J20" s="6">
        <f>IF($B20="","",IFERROR(TEXT($B20,"mm/yyyy"),""))</f>
        <v/>
      </c>
      <c r="K20" s="2" t="n"/>
      <c r="L20" s="4" t="n"/>
      <c r="M20" s="19">
        <f>IF($B20="","",IFERROR(IF($E20="Despesa",IF($F20="Pessoa 1",$I20,IF($F20="Casal",$I20/2,0)),0),0))</f>
        <v/>
      </c>
      <c r="N20" s="19">
        <f>IF($B20="","",IFERROR(IF($E20="Despesa",IF($F20="Pessoa 2",$I20,IF($F20="Casal",$I20/2,0)),0),0))</f>
        <v/>
      </c>
      <c r="O20" s="19">
        <f>IF($B20="","",IF($E20="Receita",$I20,0))</f>
        <v/>
      </c>
      <c r="P20" s="19">
        <f>IF($B20="","",IF($E20="Despesa",$I20,0))</f>
        <v/>
      </c>
      <c r="Q20" s="8">
        <f>IF($B20="","",IFERROR(VLOOKUP($D20,'Categorias'!$A$2:$B$9,2,FALSE),"Não classificado"))</f>
        <v/>
      </c>
    </row>
    <row r="21" ht="22" customHeight="1">
      <c r="A21" s="2" t="n"/>
      <c r="B21" s="17" t="n"/>
      <c r="C21" s="4" t="n"/>
      <c r="D21" s="2" t="n"/>
      <c r="E21" s="2" t="n"/>
      <c r="F21" s="2" t="n"/>
      <c r="G21" s="2" t="n"/>
      <c r="H21" s="2" t="n"/>
      <c r="I21" s="18" t="n"/>
      <c r="J21" s="9">
        <f>IF($B21="","",IFERROR(TEXT($B21,"mm/yyyy"),""))</f>
        <v/>
      </c>
      <c r="K21" s="2" t="n"/>
      <c r="L21" s="4" t="n"/>
      <c r="M21" s="20">
        <f>IF($B21="","",IFERROR(IF($E21="Despesa",IF($F21="Pessoa 1",$I21,IF($F21="Casal",$I21/2,0)),0),0))</f>
        <v/>
      </c>
      <c r="N21" s="20">
        <f>IF($B21="","",IFERROR(IF($E21="Despesa",IF($F21="Pessoa 2",$I21,IF($F21="Casal",$I21/2,0)),0),0))</f>
        <v/>
      </c>
      <c r="O21" s="20">
        <f>IF($B21="","",IF($E21="Receita",$I21,0))</f>
        <v/>
      </c>
      <c r="P21" s="20">
        <f>IF($B21="","",IF($E21="Despesa",$I21,0))</f>
        <v/>
      </c>
      <c r="Q21" s="11">
        <f>IF($B21="","",IFERROR(VLOOKUP($D21,'Categorias'!$A$2:$B$9,2,FALSE),"Não classificado"))</f>
        <v/>
      </c>
    </row>
    <row r="22" ht="22" customHeight="1">
      <c r="A22" s="2" t="n"/>
      <c r="B22" s="17" t="n"/>
      <c r="C22" s="4" t="n"/>
      <c r="D22" s="2" t="n"/>
      <c r="E22" s="2" t="n"/>
      <c r="F22" s="2" t="n"/>
      <c r="G22" s="2" t="n"/>
      <c r="H22" s="2" t="n"/>
      <c r="I22" s="18" t="n"/>
      <c r="J22" s="6">
        <f>IF($B22="","",IFERROR(TEXT($B22,"mm/yyyy"),""))</f>
        <v/>
      </c>
      <c r="K22" s="2" t="n"/>
      <c r="L22" s="4" t="n"/>
      <c r="M22" s="19">
        <f>IF($B22="","",IFERROR(IF($E22="Despesa",IF($F22="Pessoa 1",$I22,IF($F22="Casal",$I22/2,0)),0),0))</f>
        <v/>
      </c>
      <c r="N22" s="19">
        <f>IF($B22="","",IFERROR(IF($E22="Despesa",IF($F22="Pessoa 2",$I22,IF($F22="Casal",$I22/2,0)),0),0))</f>
        <v/>
      </c>
      <c r="O22" s="19">
        <f>IF($B22="","",IF($E22="Receita",$I22,0))</f>
        <v/>
      </c>
      <c r="P22" s="19">
        <f>IF($B22="","",IF($E22="Despesa",$I22,0))</f>
        <v/>
      </c>
      <c r="Q22" s="8">
        <f>IF($B22="","",IFERROR(VLOOKUP($D22,'Categorias'!$A$2:$B$9,2,FALSE),"Não classificado"))</f>
        <v/>
      </c>
    </row>
    <row r="23" ht="22" customHeight="1">
      <c r="A23" s="2" t="n"/>
      <c r="B23" s="17" t="n"/>
      <c r="C23" s="4" t="n"/>
      <c r="D23" s="2" t="n"/>
      <c r="E23" s="2" t="n"/>
      <c r="F23" s="2" t="n"/>
      <c r="G23" s="2" t="n"/>
      <c r="H23" s="2" t="n"/>
      <c r="I23" s="18" t="n"/>
      <c r="J23" s="9">
        <f>IF($B23="","",IFERROR(TEXT($B23,"mm/yyyy"),""))</f>
        <v/>
      </c>
      <c r="K23" s="2" t="n"/>
      <c r="L23" s="4" t="n"/>
      <c r="M23" s="20">
        <f>IF($B23="","",IFERROR(IF($E23="Despesa",IF($F23="Pessoa 1",$I23,IF($F23="Casal",$I23/2,0)),0),0))</f>
        <v/>
      </c>
      <c r="N23" s="20">
        <f>IF($B23="","",IFERROR(IF($E23="Despesa",IF($F23="Pessoa 2",$I23,IF($F23="Casal",$I23/2,0)),0),0))</f>
        <v/>
      </c>
      <c r="O23" s="20">
        <f>IF($B23="","",IF($E23="Receita",$I23,0))</f>
        <v/>
      </c>
      <c r="P23" s="20">
        <f>IF($B23="","",IF($E23="Despesa",$I23,0))</f>
        <v/>
      </c>
      <c r="Q23" s="11">
        <f>IF($B23="","",IFERROR(VLOOKUP($D23,'Categorias'!$A$2:$B$9,2,FALSE),"Não classificado"))</f>
        <v/>
      </c>
    </row>
    <row r="24" ht="22" customHeight="1">
      <c r="A24" s="2" t="n"/>
      <c r="B24" s="17" t="n"/>
      <c r="C24" s="4" t="n"/>
      <c r="D24" s="2" t="n"/>
      <c r="E24" s="2" t="n"/>
      <c r="F24" s="2" t="n"/>
      <c r="G24" s="2" t="n"/>
      <c r="H24" s="2" t="n"/>
      <c r="I24" s="18" t="n"/>
      <c r="J24" s="6">
        <f>IF($B24="","",IFERROR(TEXT($B24,"mm/yyyy"),""))</f>
        <v/>
      </c>
      <c r="K24" s="2" t="n"/>
      <c r="L24" s="4" t="n"/>
      <c r="M24" s="19">
        <f>IF($B24="","",IFERROR(IF($E24="Despesa",IF($F24="Pessoa 1",$I24,IF($F24="Casal",$I24/2,0)),0),0))</f>
        <v/>
      </c>
      <c r="N24" s="19">
        <f>IF($B24="","",IFERROR(IF($E24="Despesa",IF($F24="Pessoa 2",$I24,IF($F24="Casal",$I24/2,0)),0),0))</f>
        <v/>
      </c>
      <c r="O24" s="19">
        <f>IF($B24="","",IF($E24="Receita",$I24,0))</f>
        <v/>
      </c>
      <c r="P24" s="19">
        <f>IF($B24="","",IF($E24="Despesa",$I24,0))</f>
        <v/>
      </c>
      <c r="Q24" s="8">
        <f>IF($B24="","",IFERROR(VLOOKUP($D24,'Categorias'!$A$2:$B$9,2,FALSE),"Não classificado"))</f>
        <v/>
      </c>
    </row>
    <row r="25" ht="22" customHeight="1">
      <c r="A25" s="2" t="n"/>
      <c r="B25" s="17" t="n"/>
      <c r="C25" s="4" t="n"/>
      <c r="D25" s="2" t="n"/>
      <c r="E25" s="2" t="n"/>
      <c r="F25" s="2" t="n"/>
      <c r="G25" s="2" t="n"/>
      <c r="H25" s="2" t="n"/>
      <c r="I25" s="18" t="n"/>
      <c r="J25" s="9">
        <f>IF($B25="","",IFERROR(TEXT($B25,"mm/yyyy"),""))</f>
        <v/>
      </c>
      <c r="K25" s="2" t="n"/>
      <c r="L25" s="4" t="n"/>
      <c r="M25" s="20">
        <f>IF($B25="","",IFERROR(IF($E25="Despesa",IF($F25="Pessoa 1",$I25,IF($F25="Casal",$I25/2,0)),0),0))</f>
        <v/>
      </c>
      <c r="N25" s="20">
        <f>IF($B25="","",IFERROR(IF($E25="Despesa",IF($F25="Pessoa 2",$I25,IF($F25="Casal",$I25/2,0)),0),0))</f>
        <v/>
      </c>
      <c r="O25" s="20">
        <f>IF($B25="","",IF($E25="Receita",$I25,0))</f>
        <v/>
      </c>
      <c r="P25" s="20">
        <f>IF($B25="","",IF($E25="Despesa",$I25,0))</f>
        <v/>
      </c>
      <c r="Q25" s="11">
        <f>IF($B25="","",IFERROR(VLOOKUP($D25,'Categorias'!$A$2:$B$9,2,FALSE),"Não classificado"))</f>
        <v/>
      </c>
    </row>
    <row r="26" ht="22" customHeight="1">
      <c r="A26" s="2" t="n"/>
      <c r="B26" s="17" t="n"/>
      <c r="C26" s="4" t="n"/>
      <c r="D26" s="2" t="n"/>
      <c r="E26" s="2" t="n"/>
      <c r="F26" s="2" t="n"/>
      <c r="G26" s="2" t="n"/>
      <c r="H26" s="2" t="n"/>
      <c r="I26" s="18" t="n"/>
      <c r="J26" s="6">
        <f>IF($B26="","",IFERROR(TEXT($B26,"mm/yyyy"),""))</f>
        <v/>
      </c>
      <c r="K26" s="2" t="n"/>
      <c r="L26" s="4" t="n"/>
      <c r="M26" s="19">
        <f>IF($B26="","",IFERROR(IF($E26="Despesa",IF($F26="Pessoa 1",$I26,IF($F26="Casal",$I26/2,0)),0),0))</f>
        <v/>
      </c>
      <c r="N26" s="19">
        <f>IF($B26="","",IFERROR(IF($E26="Despesa",IF($F26="Pessoa 2",$I26,IF($F26="Casal",$I26/2,0)),0),0))</f>
        <v/>
      </c>
      <c r="O26" s="19">
        <f>IF($B26="","",IF($E26="Receita",$I26,0))</f>
        <v/>
      </c>
      <c r="P26" s="19">
        <f>IF($B26="","",IF($E26="Despesa",$I26,0))</f>
        <v/>
      </c>
      <c r="Q26" s="8">
        <f>IF($B26="","",IFERROR(VLOOKUP($D26,'Categorias'!$A$2:$B$9,2,FALSE),"Não classificado"))</f>
        <v/>
      </c>
    </row>
    <row r="27" ht="22" customHeight="1">
      <c r="A27" s="2" t="n"/>
      <c r="B27" s="17" t="n"/>
      <c r="C27" s="4" t="n"/>
      <c r="D27" s="2" t="n"/>
      <c r="E27" s="2" t="n"/>
      <c r="F27" s="2" t="n"/>
      <c r="G27" s="2" t="n"/>
      <c r="H27" s="2" t="n"/>
      <c r="I27" s="18" t="n"/>
      <c r="J27" s="9">
        <f>IF($B27="","",IFERROR(TEXT($B27,"mm/yyyy"),""))</f>
        <v/>
      </c>
      <c r="K27" s="2" t="n"/>
      <c r="L27" s="4" t="n"/>
      <c r="M27" s="20">
        <f>IF($B27="","",IFERROR(IF($E27="Despesa",IF($F27="Pessoa 1",$I27,IF($F27="Casal",$I27/2,0)),0),0))</f>
        <v/>
      </c>
      <c r="N27" s="20">
        <f>IF($B27="","",IFERROR(IF($E27="Despesa",IF($F27="Pessoa 2",$I27,IF($F27="Casal",$I27/2,0)),0),0))</f>
        <v/>
      </c>
      <c r="O27" s="20">
        <f>IF($B27="","",IF($E27="Receita",$I27,0))</f>
        <v/>
      </c>
      <c r="P27" s="20">
        <f>IF($B27="","",IF($E27="Despesa",$I27,0))</f>
        <v/>
      </c>
      <c r="Q27" s="11">
        <f>IF($B27="","",IFERROR(VLOOKUP($D27,'Categorias'!$A$2:$B$9,2,FALSE),"Não classificado"))</f>
        <v/>
      </c>
    </row>
    <row r="28" ht="22" customHeight="1">
      <c r="A28" s="2" t="n"/>
      <c r="B28" s="17" t="n"/>
      <c r="C28" s="4" t="n"/>
      <c r="D28" s="2" t="n"/>
      <c r="E28" s="2" t="n"/>
      <c r="F28" s="2" t="n"/>
      <c r="G28" s="2" t="n"/>
      <c r="H28" s="2" t="n"/>
      <c r="I28" s="18" t="n"/>
      <c r="J28" s="6">
        <f>IF($B28="","",IFERROR(TEXT($B28,"mm/yyyy"),""))</f>
        <v/>
      </c>
      <c r="K28" s="2" t="n"/>
      <c r="L28" s="4" t="n"/>
      <c r="M28" s="19">
        <f>IF($B28="","",IFERROR(IF($E28="Despesa",IF($F28="Pessoa 1",$I28,IF($F28="Casal",$I28/2,0)),0),0))</f>
        <v/>
      </c>
      <c r="N28" s="19">
        <f>IF($B28="","",IFERROR(IF($E28="Despesa",IF($F28="Pessoa 2",$I28,IF($F28="Casal",$I28/2,0)),0),0))</f>
        <v/>
      </c>
      <c r="O28" s="19">
        <f>IF($B28="","",IF($E28="Receita",$I28,0))</f>
        <v/>
      </c>
      <c r="P28" s="19">
        <f>IF($B28="","",IF($E28="Despesa",$I28,0))</f>
        <v/>
      </c>
      <c r="Q28" s="8">
        <f>IF($B28="","",IFERROR(VLOOKUP($D28,'Categorias'!$A$2:$B$9,2,FALSE),"Não classificado"))</f>
        <v/>
      </c>
    </row>
    <row r="29" ht="22" customHeight="1">
      <c r="A29" s="2" t="n"/>
      <c r="B29" s="17" t="n"/>
      <c r="C29" s="4" t="n"/>
      <c r="D29" s="2" t="n"/>
      <c r="E29" s="2" t="n"/>
      <c r="F29" s="2" t="n"/>
      <c r="G29" s="2" t="n"/>
      <c r="H29" s="2" t="n"/>
      <c r="I29" s="18" t="n"/>
      <c r="J29" s="9">
        <f>IF($B29="","",IFERROR(TEXT($B29,"mm/yyyy"),""))</f>
        <v/>
      </c>
      <c r="K29" s="2" t="n"/>
      <c r="L29" s="4" t="n"/>
      <c r="M29" s="20">
        <f>IF($B29="","",IFERROR(IF($E29="Despesa",IF($F29="Pessoa 1",$I29,IF($F29="Casal",$I29/2,0)),0),0))</f>
        <v/>
      </c>
      <c r="N29" s="20">
        <f>IF($B29="","",IFERROR(IF($E29="Despesa",IF($F29="Pessoa 2",$I29,IF($F29="Casal",$I29/2,0)),0),0))</f>
        <v/>
      </c>
      <c r="O29" s="20">
        <f>IF($B29="","",IF($E29="Receita",$I29,0))</f>
        <v/>
      </c>
      <c r="P29" s="20">
        <f>IF($B29="","",IF($E29="Despesa",$I29,0))</f>
        <v/>
      </c>
      <c r="Q29" s="11">
        <f>IF($B29="","",IFERROR(VLOOKUP($D29,'Categorias'!$A$2:$B$9,2,FALSE),"Não classificado"))</f>
        <v/>
      </c>
    </row>
    <row r="30" ht="22" customHeight="1">
      <c r="A30" s="2" t="n"/>
      <c r="B30" s="17" t="n"/>
      <c r="C30" s="4" t="n"/>
      <c r="D30" s="2" t="n"/>
      <c r="E30" s="2" t="n"/>
      <c r="F30" s="2" t="n"/>
      <c r="G30" s="2" t="n"/>
      <c r="H30" s="2" t="n"/>
      <c r="I30" s="18" t="n"/>
      <c r="J30" s="6">
        <f>IF($B30="","",IFERROR(TEXT($B30,"mm/yyyy"),""))</f>
        <v/>
      </c>
      <c r="K30" s="2" t="n"/>
      <c r="L30" s="4" t="n"/>
      <c r="M30" s="19">
        <f>IF($B30="","",IFERROR(IF($E30="Despesa",IF($F30="Pessoa 1",$I30,IF($F30="Casal",$I30/2,0)),0),0))</f>
        <v/>
      </c>
      <c r="N30" s="19">
        <f>IF($B30="","",IFERROR(IF($E30="Despesa",IF($F30="Pessoa 2",$I30,IF($F30="Casal",$I30/2,0)),0),0))</f>
        <v/>
      </c>
      <c r="O30" s="19">
        <f>IF($B30="","",IF($E30="Receita",$I30,0))</f>
        <v/>
      </c>
      <c r="P30" s="19">
        <f>IF($B30="","",IF($E30="Despesa",$I30,0))</f>
        <v/>
      </c>
      <c r="Q30" s="8">
        <f>IF($B30="","",IFERROR(VLOOKUP($D30,'Categorias'!$A$2:$B$9,2,FALSE),"Não classificado"))</f>
        <v/>
      </c>
    </row>
    <row r="31" ht="22" customHeight="1">
      <c r="A31" s="2" t="n"/>
      <c r="B31" s="17" t="n"/>
      <c r="C31" s="4" t="n"/>
      <c r="D31" s="2" t="n"/>
      <c r="E31" s="2" t="n"/>
      <c r="F31" s="2" t="n"/>
      <c r="G31" s="2" t="n"/>
      <c r="H31" s="2" t="n"/>
      <c r="I31" s="18" t="n"/>
      <c r="J31" s="9">
        <f>IF($B31="","",IFERROR(TEXT($B31,"mm/yyyy"),""))</f>
        <v/>
      </c>
      <c r="K31" s="2" t="n"/>
      <c r="L31" s="4" t="n"/>
      <c r="M31" s="20">
        <f>IF($B31="","",IFERROR(IF($E31="Despesa",IF($F31="Pessoa 1",$I31,IF($F31="Casal",$I31/2,0)),0),0))</f>
        <v/>
      </c>
      <c r="N31" s="20">
        <f>IF($B31="","",IFERROR(IF($E31="Despesa",IF($F31="Pessoa 2",$I31,IF($F31="Casal",$I31/2,0)),0),0))</f>
        <v/>
      </c>
      <c r="O31" s="20">
        <f>IF($B31="","",IF($E31="Receita",$I31,0))</f>
        <v/>
      </c>
      <c r="P31" s="20">
        <f>IF($B31="","",IF($E31="Despesa",$I31,0))</f>
        <v/>
      </c>
      <c r="Q31" s="11">
        <f>IF($B31="","",IFERROR(VLOOKUP($D31,'Categorias'!$A$2:$B$9,2,FALSE),"Não classificado"))</f>
        <v/>
      </c>
    </row>
    <row r="32" ht="22" customHeight="1">
      <c r="A32" s="2" t="n"/>
      <c r="B32" s="17" t="n"/>
      <c r="C32" s="4" t="n"/>
      <c r="D32" s="2" t="n"/>
      <c r="E32" s="2" t="n"/>
      <c r="F32" s="2" t="n"/>
      <c r="G32" s="2" t="n"/>
      <c r="H32" s="2" t="n"/>
      <c r="I32" s="18" t="n"/>
      <c r="J32" s="6">
        <f>IF($B32="","",IFERROR(TEXT($B32,"mm/yyyy"),""))</f>
        <v/>
      </c>
      <c r="K32" s="2" t="n"/>
      <c r="L32" s="4" t="n"/>
      <c r="M32" s="19">
        <f>IF($B32="","",IFERROR(IF($E32="Despesa",IF($F32="Pessoa 1",$I32,IF($F32="Casal",$I32/2,0)),0),0))</f>
        <v/>
      </c>
      <c r="N32" s="19">
        <f>IF($B32="","",IFERROR(IF($E32="Despesa",IF($F32="Pessoa 2",$I32,IF($F32="Casal",$I32/2,0)),0),0))</f>
        <v/>
      </c>
      <c r="O32" s="19">
        <f>IF($B32="","",IF($E32="Receita",$I32,0))</f>
        <v/>
      </c>
      <c r="P32" s="19">
        <f>IF($B32="","",IF($E32="Despesa",$I32,0))</f>
        <v/>
      </c>
      <c r="Q32" s="8">
        <f>IF($B32="","",IFERROR(VLOOKUP($D32,'Categorias'!$A$2:$B$9,2,FALSE),"Não classificado"))</f>
        <v/>
      </c>
    </row>
    <row r="33" ht="22" customHeight="1">
      <c r="A33" s="2" t="n"/>
      <c r="B33" s="17" t="n"/>
      <c r="C33" s="4" t="n"/>
      <c r="D33" s="2" t="n"/>
      <c r="E33" s="2" t="n"/>
      <c r="F33" s="2" t="n"/>
      <c r="G33" s="2" t="n"/>
      <c r="H33" s="2" t="n"/>
      <c r="I33" s="18" t="n"/>
      <c r="J33" s="9">
        <f>IF($B33="","",IFERROR(TEXT($B33,"mm/yyyy"),""))</f>
        <v/>
      </c>
      <c r="K33" s="2" t="n"/>
      <c r="L33" s="4" t="n"/>
      <c r="M33" s="20">
        <f>IF($B33="","",IFERROR(IF($E33="Despesa",IF($F33="Pessoa 1",$I33,IF($F33="Casal",$I33/2,0)),0),0))</f>
        <v/>
      </c>
      <c r="N33" s="20">
        <f>IF($B33="","",IFERROR(IF($E33="Despesa",IF($F33="Pessoa 2",$I33,IF($F33="Casal",$I33/2,0)),0),0))</f>
        <v/>
      </c>
      <c r="O33" s="20">
        <f>IF($B33="","",IF($E33="Receita",$I33,0))</f>
        <v/>
      </c>
      <c r="P33" s="20">
        <f>IF($B33="","",IF($E33="Despesa",$I33,0))</f>
        <v/>
      </c>
      <c r="Q33" s="11">
        <f>IF($B33="","",IFERROR(VLOOKUP($D33,'Categorias'!$A$2:$B$9,2,FALSE),"Não classificado"))</f>
        <v/>
      </c>
    </row>
    <row r="34" ht="22" customHeight="1">
      <c r="A34" s="2" t="n"/>
      <c r="B34" s="17" t="n"/>
      <c r="C34" s="4" t="n"/>
      <c r="D34" s="2" t="n"/>
      <c r="E34" s="2" t="n"/>
      <c r="F34" s="2" t="n"/>
      <c r="G34" s="2" t="n"/>
      <c r="H34" s="2" t="n"/>
      <c r="I34" s="18" t="n"/>
      <c r="J34" s="6">
        <f>IF($B34="","",IFERROR(TEXT($B34,"mm/yyyy"),""))</f>
        <v/>
      </c>
      <c r="K34" s="2" t="n"/>
      <c r="L34" s="4" t="n"/>
      <c r="M34" s="19">
        <f>IF($B34="","",IFERROR(IF($E34="Despesa",IF($F34="Pessoa 1",$I34,IF($F34="Casal",$I34/2,0)),0),0))</f>
        <v/>
      </c>
      <c r="N34" s="19">
        <f>IF($B34="","",IFERROR(IF($E34="Despesa",IF($F34="Pessoa 2",$I34,IF($F34="Casal",$I34/2,0)),0),0))</f>
        <v/>
      </c>
      <c r="O34" s="19">
        <f>IF($B34="","",IF($E34="Receita",$I34,0))</f>
        <v/>
      </c>
      <c r="P34" s="19">
        <f>IF($B34="","",IF($E34="Despesa",$I34,0))</f>
        <v/>
      </c>
      <c r="Q34" s="8">
        <f>IF($B34="","",IFERROR(VLOOKUP($D34,'Categorias'!$A$2:$B$9,2,FALSE),"Não classificado"))</f>
        <v/>
      </c>
    </row>
    <row r="35" ht="22" customHeight="1">
      <c r="A35" s="2" t="n"/>
      <c r="B35" s="17" t="n"/>
      <c r="C35" s="4" t="n"/>
      <c r="D35" s="2" t="n"/>
      <c r="E35" s="2" t="n"/>
      <c r="F35" s="2" t="n"/>
      <c r="G35" s="2" t="n"/>
      <c r="H35" s="2" t="n"/>
      <c r="I35" s="18" t="n"/>
      <c r="J35" s="9">
        <f>IF($B35="","",IFERROR(TEXT($B35,"mm/yyyy"),""))</f>
        <v/>
      </c>
      <c r="K35" s="2" t="n"/>
      <c r="L35" s="4" t="n"/>
      <c r="M35" s="20">
        <f>IF($B35="","",IFERROR(IF($E35="Despesa",IF($F35="Pessoa 1",$I35,IF($F35="Casal",$I35/2,0)),0),0))</f>
        <v/>
      </c>
      <c r="N35" s="20">
        <f>IF($B35="","",IFERROR(IF($E35="Despesa",IF($F35="Pessoa 2",$I35,IF($F35="Casal",$I35/2,0)),0),0))</f>
        <v/>
      </c>
      <c r="O35" s="20">
        <f>IF($B35="","",IF($E35="Receita",$I35,0))</f>
        <v/>
      </c>
      <c r="P35" s="20">
        <f>IF($B35="","",IF($E35="Despesa",$I35,0))</f>
        <v/>
      </c>
      <c r="Q35" s="11">
        <f>IF($B35="","",IFERROR(VLOOKUP($D35,'Categorias'!$A$2:$B$9,2,FALSE),"Não classificado"))</f>
        <v/>
      </c>
    </row>
    <row r="36" ht="22" customHeight="1">
      <c r="A36" s="2" t="n"/>
      <c r="B36" s="17" t="n"/>
      <c r="C36" s="4" t="n"/>
      <c r="D36" s="2" t="n"/>
      <c r="E36" s="2" t="n"/>
      <c r="F36" s="2" t="n"/>
      <c r="G36" s="2" t="n"/>
      <c r="H36" s="2" t="n"/>
      <c r="I36" s="18" t="n"/>
      <c r="J36" s="6">
        <f>IF($B36="","",IFERROR(TEXT($B36,"mm/yyyy"),""))</f>
        <v/>
      </c>
      <c r="K36" s="2" t="n"/>
      <c r="L36" s="4" t="n"/>
      <c r="M36" s="19">
        <f>IF($B36="","",IFERROR(IF($E36="Despesa",IF($F36="Pessoa 1",$I36,IF($F36="Casal",$I36/2,0)),0),0))</f>
        <v/>
      </c>
      <c r="N36" s="19">
        <f>IF($B36="","",IFERROR(IF($E36="Despesa",IF($F36="Pessoa 2",$I36,IF($F36="Casal",$I36/2,0)),0),0))</f>
        <v/>
      </c>
      <c r="O36" s="19">
        <f>IF($B36="","",IF($E36="Receita",$I36,0))</f>
        <v/>
      </c>
      <c r="P36" s="19">
        <f>IF($B36="","",IF($E36="Despesa",$I36,0))</f>
        <v/>
      </c>
      <c r="Q36" s="8">
        <f>IF($B36="","",IFERROR(VLOOKUP($D36,'Categorias'!$A$2:$B$9,2,FALSE),"Não classificado"))</f>
        <v/>
      </c>
    </row>
    <row r="37" ht="22" customHeight="1">
      <c r="A37" s="2" t="n"/>
      <c r="B37" s="17" t="n"/>
      <c r="C37" s="4" t="n"/>
      <c r="D37" s="2" t="n"/>
      <c r="E37" s="2" t="n"/>
      <c r="F37" s="2" t="n"/>
      <c r="G37" s="2" t="n"/>
      <c r="H37" s="2" t="n"/>
      <c r="I37" s="18" t="n"/>
      <c r="J37" s="9">
        <f>IF($B37="","",IFERROR(TEXT($B37,"mm/yyyy"),""))</f>
        <v/>
      </c>
      <c r="K37" s="2" t="n"/>
      <c r="L37" s="4" t="n"/>
      <c r="M37" s="20">
        <f>IF($B37="","",IFERROR(IF($E37="Despesa",IF($F37="Pessoa 1",$I37,IF($F37="Casal",$I37/2,0)),0),0))</f>
        <v/>
      </c>
      <c r="N37" s="20">
        <f>IF($B37="","",IFERROR(IF($E37="Despesa",IF($F37="Pessoa 2",$I37,IF($F37="Casal",$I37/2,0)),0),0))</f>
        <v/>
      </c>
      <c r="O37" s="20">
        <f>IF($B37="","",IF($E37="Receita",$I37,0))</f>
        <v/>
      </c>
      <c r="P37" s="20">
        <f>IF($B37="","",IF($E37="Despesa",$I37,0))</f>
        <v/>
      </c>
      <c r="Q37" s="11">
        <f>IF($B37="","",IFERROR(VLOOKUP($D37,'Categorias'!$A$2:$B$9,2,FALSE),"Não classificado"))</f>
        <v/>
      </c>
    </row>
    <row r="38" ht="22" customHeight="1">
      <c r="A38" s="2" t="n"/>
      <c r="B38" s="17" t="n"/>
      <c r="C38" s="4" t="n"/>
      <c r="D38" s="2" t="n"/>
      <c r="E38" s="2" t="n"/>
      <c r="F38" s="2" t="n"/>
      <c r="G38" s="2" t="n"/>
      <c r="H38" s="2" t="n"/>
      <c r="I38" s="18" t="n"/>
      <c r="J38" s="6">
        <f>IF($B38="","",IFERROR(TEXT($B38,"mm/yyyy"),""))</f>
        <v/>
      </c>
      <c r="K38" s="2" t="n"/>
      <c r="L38" s="4" t="n"/>
      <c r="M38" s="19">
        <f>IF($B38="","",IFERROR(IF($E38="Despesa",IF($F38="Pessoa 1",$I38,IF($F38="Casal",$I38/2,0)),0),0))</f>
        <v/>
      </c>
      <c r="N38" s="19">
        <f>IF($B38="","",IFERROR(IF($E38="Despesa",IF($F38="Pessoa 2",$I38,IF($F38="Casal",$I38/2,0)),0),0))</f>
        <v/>
      </c>
      <c r="O38" s="19">
        <f>IF($B38="","",IF($E38="Receita",$I38,0))</f>
        <v/>
      </c>
      <c r="P38" s="19">
        <f>IF($B38="","",IF($E38="Despesa",$I38,0))</f>
        <v/>
      </c>
      <c r="Q38" s="8">
        <f>IF($B38="","",IFERROR(VLOOKUP($D38,'Categorias'!$A$2:$B$9,2,FALSE),"Não classificado"))</f>
        <v/>
      </c>
    </row>
    <row r="39" ht="22" customHeight="1">
      <c r="A39" s="2" t="n"/>
      <c r="B39" s="17" t="n"/>
      <c r="C39" s="4" t="n"/>
      <c r="D39" s="2" t="n"/>
      <c r="E39" s="2" t="n"/>
      <c r="F39" s="2" t="n"/>
      <c r="G39" s="2" t="n"/>
      <c r="H39" s="2" t="n"/>
      <c r="I39" s="18" t="n"/>
      <c r="J39" s="9">
        <f>IF($B39="","",IFERROR(TEXT($B39,"mm/yyyy"),""))</f>
        <v/>
      </c>
      <c r="K39" s="2" t="n"/>
      <c r="L39" s="4" t="n"/>
      <c r="M39" s="20">
        <f>IF($B39="","",IFERROR(IF($E39="Despesa",IF($F39="Pessoa 1",$I39,IF($F39="Casal",$I39/2,0)),0),0))</f>
        <v/>
      </c>
      <c r="N39" s="20">
        <f>IF($B39="","",IFERROR(IF($E39="Despesa",IF($F39="Pessoa 2",$I39,IF($F39="Casal",$I39/2,0)),0),0))</f>
        <v/>
      </c>
      <c r="O39" s="20">
        <f>IF($B39="","",IF($E39="Receita",$I39,0))</f>
        <v/>
      </c>
      <c r="P39" s="20">
        <f>IF($B39="","",IF($E39="Despesa",$I39,0))</f>
        <v/>
      </c>
      <c r="Q39" s="11">
        <f>IF($B39="","",IFERROR(VLOOKUP($D39,'Categorias'!$A$2:$B$9,2,FALSE),"Não classificado"))</f>
        <v/>
      </c>
    </row>
    <row r="40" ht="22" customHeight="1">
      <c r="A40" s="2" t="n"/>
      <c r="B40" s="17" t="n"/>
      <c r="C40" s="4" t="n"/>
      <c r="D40" s="2" t="n"/>
      <c r="E40" s="2" t="n"/>
      <c r="F40" s="2" t="n"/>
      <c r="G40" s="2" t="n"/>
      <c r="H40" s="2" t="n"/>
      <c r="I40" s="18" t="n"/>
      <c r="J40" s="6">
        <f>IF($B40="","",IFERROR(TEXT($B40,"mm/yyyy"),""))</f>
        <v/>
      </c>
      <c r="K40" s="2" t="n"/>
      <c r="L40" s="4" t="n"/>
      <c r="M40" s="19">
        <f>IF($B40="","",IFERROR(IF($E40="Despesa",IF($F40="Pessoa 1",$I40,IF($F40="Casal",$I40/2,0)),0),0))</f>
        <v/>
      </c>
      <c r="N40" s="19">
        <f>IF($B40="","",IFERROR(IF($E40="Despesa",IF($F40="Pessoa 2",$I40,IF($F40="Casal",$I40/2,0)),0),0))</f>
        <v/>
      </c>
      <c r="O40" s="19">
        <f>IF($B40="","",IF($E40="Receita",$I40,0))</f>
        <v/>
      </c>
      <c r="P40" s="19">
        <f>IF($B40="","",IF($E40="Despesa",$I40,0))</f>
        <v/>
      </c>
      <c r="Q40" s="8">
        <f>IF($B40="","",IFERROR(VLOOKUP($D40,'Categorias'!$A$2:$B$9,2,FALSE),"Não classificado"))</f>
        <v/>
      </c>
    </row>
    <row r="41" ht="22" customHeight="1">
      <c r="A41" s="2" t="n"/>
      <c r="B41" s="17" t="n"/>
      <c r="C41" s="4" t="n"/>
      <c r="D41" s="2" t="n"/>
      <c r="E41" s="2" t="n"/>
      <c r="F41" s="2" t="n"/>
      <c r="G41" s="2" t="n"/>
      <c r="H41" s="2" t="n"/>
      <c r="I41" s="18" t="n"/>
      <c r="J41" s="9">
        <f>IF($B41="","",IFERROR(TEXT($B41,"mm/yyyy"),""))</f>
        <v/>
      </c>
      <c r="K41" s="2" t="n"/>
      <c r="L41" s="4" t="n"/>
      <c r="M41" s="20">
        <f>IF($B41="","",IFERROR(IF($E41="Despesa",IF($F41="Pessoa 1",$I41,IF($F41="Casal",$I41/2,0)),0),0))</f>
        <v/>
      </c>
      <c r="N41" s="20">
        <f>IF($B41="","",IFERROR(IF($E41="Despesa",IF($F41="Pessoa 2",$I41,IF($F41="Casal",$I41/2,0)),0),0))</f>
        <v/>
      </c>
      <c r="O41" s="20">
        <f>IF($B41="","",IF($E41="Receita",$I41,0))</f>
        <v/>
      </c>
      <c r="P41" s="20">
        <f>IF($B41="","",IF($E41="Despesa",$I41,0))</f>
        <v/>
      </c>
      <c r="Q41" s="11">
        <f>IF($B41="","",IFERROR(VLOOKUP($D41,'Categorias'!$A$2:$B$9,2,FALSE),"Não classificado"))</f>
        <v/>
      </c>
    </row>
    <row r="42" ht="22" customHeight="1">
      <c r="A42" s="2" t="n"/>
      <c r="B42" s="17" t="n"/>
      <c r="C42" s="4" t="n"/>
      <c r="D42" s="2" t="n"/>
      <c r="E42" s="2" t="n"/>
      <c r="F42" s="2" t="n"/>
      <c r="G42" s="2" t="n"/>
      <c r="H42" s="2" t="n"/>
      <c r="I42" s="18" t="n"/>
      <c r="J42" s="6">
        <f>IF($B42="","",IFERROR(TEXT($B42,"mm/yyyy"),""))</f>
        <v/>
      </c>
      <c r="K42" s="2" t="n"/>
      <c r="L42" s="4" t="n"/>
      <c r="M42" s="19">
        <f>IF($B42="","",IFERROR(IF($E42="Despesa",IF($F42="Pessoa 1",$I42,IF($F42="Casal",$I42/2,0)),0),0))</f>
        <v/>
      </c>
      <c r="N42" s="19">
        <f>IF($B42="","",IFERROR(IF($E42="Despesa",IF($F42="Pessoa 2",$I42,IF($F42="Casal",$I42/2,0)),0),0))</f>
        <v/>
      </c>
      <c r="O42" s="19">
        <f>IF($B42="","",IF($E42="Receita",$I42,0))</f>
        <v/>
      </c>
      <c r="P42" s="19">
        <f>IF($B42="","",IF($E42="Despesa",$I42,0))</f>
        <v/>
      </c>
      <c r="Q42" s="8">
        <f>IF($B42="","",IFERROR(VLOOKUP($D42,'Categorias'!$A$2:$B$9,2,FALSE),"Não classificado"))</f>
        <v/>
      </c>
    </row>
    <row r="43" ht="22" customHeight="1">
      <c r="A43" s="2" t="n"/>
      <c r="B43" s="17" t="n"/>
      <c r="C43" s="4" t="n"/>
      <c r="D43" s="2" t="n"/>
      <c r="E43" s="2" t="n"/>
      <c r="F43" s="2" t="n"/>
      <c r="G43" s="2" t="n"/>
      <c r="H43" s="2" t="n"/>
      <c r="I43" s="18" t="n"/>
      <c r="J43" s="9">
        <f>IF($B43="","",IFERROR(TEXT($B43,"mm/yyyy"),""))</f>
        <v/>
      </c>
      <c r="K43" s="2" t="n"/>
      <c r="L43" s="4" t="n"/>
      <c r="M43" s="20">
        <f>IF($B43="","",IFERROR(IF($E43="Despesa",IF($F43="Pessoa 1",$I43,IF($F43="Casal",$I43/2,0)),0),0))</f>
        <v/>
      </c>
      <c r="N43" s="20">
        <f>IF($B43="","",IFERROR(IF($E43="Despesa",IF($F43="Pessoa 2",$I43,IF($F43="Casal",$I43/2,0)),0),0))</f>
        <v/>
      </c>
      <c r="O43" s="20">
        <f>IF($B43="","",IF($E43="Receita",$I43,0))</f>
        <v/>
      </c>
      <c r="P43" s="20">
        <f>IF($B43="","",IF($E43="Despesa",$I43,0))</f>
        <v/>
      </c>
      <c r="Q43" s="11">
        <f>IF($B43="","",IFERROR(VLOOKUP($D43,'Categorias'!$A$2:$B$9,2,FALSE),"Não classificado"))</f>
        <v/>
      </c>
    </row>
    <row r="44" ht="22" customHeight="1">
      <c r="A44" s="2" t="n"/>
      <c r="B44" s="17" t="n"/>
      <c r="C44" s="4" t="n"/>
      <c r="D44" s="2" t="n"/>
      <c r="E44" s="2" t="n"/>
      <c r="F44" s="2" t="n"/>
      <c r="G44" s="2" t="n"/>
      <c r="H44" s="2" t="n"/>
      <c r="I44" s="18" t="n"/>
      <c r="J44" s="6">
        <f>IF($B44="","",IFERROR(TEXT($B44,"mm/yyyy"),""))</f>
        <v/>
      </c>
      <c r="K44" s="2" t="n"/>
      <c r="L44" s="4" t="n"/>
      <c r="M44" s="19">
        <f>IF($B44="","",IFERROR(IF($E44="Despesa",IF($F44="Pessoa 1",$I44,IF($F44="Casal",$I44/2,0)),0),0))</f>
        <v/>
      </c>
      <c r="N44" s="19">
        <f>IF($B44="","",IFERROR(IF($E44="Despesa",IF($F44="Pessoa 2",$I44,IF($F44="Casal",$I44/2,0)),0),0))</f>
        <v/>
      </c>
      <c r="O44" s="19">
        <f>IF($B44="","",IF($E44="Receita",$I44,0))</f>
        <v/>
      </c>
      <c r="P44" s="19">
        <f>IF($B44="","",IF($E44="Despesa",$I44,0))</f>
        <v/>
      </c>
      <c r="Q44" s="8">
        <f>IF($B44="","",IFERROR(VLOOKUP($D44,'Categorias'!$A$2:$B$9,2,FALSE),"Não classificado"))</f>
        <v/>
      </c>
    </row>
    <row r="45" ht="22" customHeight="1">
      <c r="A45" s="2" t="n"/>
      <c r="B45" s="17" t="n"/>
      <c r="C45" s="4" t="n"/>
      <c r="D45" s="2" t="n"/>
      <c r="E45" s="2" t="n"/>
      <c r="F45" s="2" t="n"/>
      <c r="G45" s="2" t="n"/>
      <c r="H45" s="2" t="n"/>
      <c r="I45" s="18" t="n"/>
      <c r="J45" s="9">
        <f>IF($B45="","",IFERROR(TEXT($B45,"mm/yyyy"),""))</f>
        <v/>
      </c>
      <c r="K45" s="2" t="n"/>
      <c r="L45" s="4" t="n"/>
      <c r="M45" s="20">
        <f>IF($B45="","",IFERROR(IF($E45="Despesa",IF($F45="Pessoa 1",$I45,IF($F45="Casal",$I45/2,0)),0),0))</f>
        <v/>
      </c>
      <c r="N45" s="20">
        <f>IF($B45="","",IFERROR(IF($E45="Despesa",IF($F45="Pessoa 2",$I45,IF($F45="Casal",$I45/2,0)),0),0))</f>
        <v/>
      </c>
      <c r="O45" s="20">
        <f>IF($B45="","",IF($E45="Receita",$I45,0))</f>
        <v/>
      </c>
      <c r="P45" s="20">
        <f>IF($B45="","",IF($E45="Despesa",$I45,0))</f>
        <v/>
      </c>
      <c r="Q45" s="11">
        <f>IF($B45="","",IFERROR(VLOOKUP($D45,'Categorias'!$A$2:$B$9,2,FALSE),"Não classificado"))</f>
        <v/>
      </c>
    </row>
    <row r="46" ht="22" customHeight="1">
      <c r="A46" s="2" t="n"/>
      <c r="B46" s="17" t="n"/>
      <c r="C46" s="4" t="n"/>
      <c r="D46" s="2" t="n"/>
      <c r="E46" s="2" t="n"/>
      <c r="F46" s="2" t="n"/>
      <c r="G46" s="2" t="n"/>
      <c r="H46" s="2" t="n"/>
      <c r="I46" s="18" t="n"/>
      <c r="J46" s="6">
        <f>IF($B46="","",IFERROR(TEXT($B46,"mm/yyyy"),""))</f>
        <v/>
      </c>
      <c r="K46" s="2" t="n"/>
      <c r="L46" s="4" t="n"/>
      <c r="M46" s="19">
        <f>IF($B46="","",IFERROR(IF($E46="Despesa",IF($F46="Pessoa 1",$I46,IF($F46="Casal",$I46/2,0)),0),0))</f>
        <v/>
      </c>
      <c r="N46" s="19">
        <f>IF($B46="","",IFERROR(IF($E46="Despesa",IF($F46="Pessoa 2",$I46,IF($F46="Casal",$I46/2,0)),0),0))</f>
        <v/>
      </c>
      <c r="O46" s="19">
        <f>IF($B46="","",IF($E46="Receita",$I46,0))</f>
        <v/>
      </c>
      <c r="P46" s="19">
        <f>IF($B46="","",IF($E46="Despesa",$I46,0))</f>
        <v/>
      </c>
      <c r="Q46" s="8">
        <f>IF($B46="","",IFERROR(VLOOKUP($D46,'Categorias'!$A$2:$B$9,2,FALSE),"Não classificado"))</f>
        <v/>
      </c>
    </row>
    <row r="47" ht="22" customHeight="1">
      <c r="A47" s="2" t="n"/>
      <c r="B47" s="17" t="n"/>
      <c r="C47" s="4" t="n"/>
      <c r="D47" s="2" t="n"/>
      <c r="E47" s="2" t="n"/>
      <c r="F47" s="2" t="n"/>
      <c r="G47" s="2" t="n"/>
      <c r="H47" s="2" t="n"/>
      <c r="I47" s="18" t="n"/>
      <c r="J47" s="9">
        <f>IF($B47="","",IFERROR(TEXT($B47,"mm/yyyy"),""))</f>
        <v/>
      </c>
      <c r="K47" s="2" t="n"/>
      <c r="L47" s="4" t="n"/>
      <c r="M47" s="20">
        <f>IF($B47="","",IFERROR(IF($E47="Despesa",IF($F47="Pessoa 1",$I47,IF($F47="Casal",$I47/2,0)),0),0))</f>
        <v/>
      </c>
      <c r="N47" s="20">
        <f>IF($B47="","",IFERROR(IF($E47="Despesa",IF($F47="Pessoa 2",$I47,IF($F47="Casal",$I47/2,0)),0),0))</f>
        <v/>
      </c>
      <c r="O47" s="20">
        <f>IF($B47="","",IF($E47="Receita",$I47,0))</f>
        <v/>
      </c>
      <c r="P47" s="20">
        <f>IF($B47="","",IF($E47="Despesa",$I47,0))</f>
        <v/>
      </c>
      <c r="Q47" s="11">
        <f>IF($B47="","",IFERROR(VLOOKUP($D47,'Categorias'!$A$2:$B$9,2,FALSE),"Não classificado"))</f>
        <v/>
      </c>
    </row>
    <row r="48" ht="22" customHeight="1">
      <c r="A48" s="2" t="n"/>
      <c r="B48" s="17" t="n"/>
      <c r="C48" s="4" t="n"/>
      <c r="D48" s="2" t="n"/>
      <c r="E48" s="2" t="n"/>
      <c r="F48" s="2" t="n"/>
      <c r="G48" s="2" t="n"/>
      <c r="H48" s="2" t="n"/>
      <c r="I48" s="18" t="n"/>
      <c r="J48" s="6">
        <f>IF($B48="","",IFERROR(TEXT($B48,"mm/yyyy"),""))</f>
        <v/>
      </c>
      <c r="K48" s="2" t="n"/>
      <c r="L48" s="4" t="n"/>
      <c r="M48" s="19">
        <f>IF($B48="","",IFERROR(IF($E48="Despesa",IF($F48="Pessoa 1",$I48,IF($F48="Casal",$I48/2,0)),0),0))</f>
        <v/>
      </c>
      <c r="N48" s="19">
        <f>IF($B48="","",IFERROR(IF($E48="Despesa",IF($F48="Pessoa 2",$I48,IF($F48="Casal",$I48/2,0)),0),0))</f>
        <v/>
      </c>
      <c r="O48" s="19">
        <f>IF($B48="","",IF($E48="Receita",$I48,0))</f>
        <v/>
      </c>
      <c r="P48" s="19">
        <f>IF($B48="","",IF($E48="Despesa",$I48,0))</f>
        <v/>
      </c>
      <c r="Q48" s="8">
        <f>IF($B48="","",IFERROR(VLOOKUP($D48,'Categorias'!$A$2:$B$9,2,FALSE),"Não classificado"))</f>
        <v/>
      </c>
    </row>
    <row r="49" ht="22" customHeight="1">
      <c r="A49" s="2" t="n"/>
      <c r="B49" s="17" t="n"/>
      <c r="C49" s="4" t="n"/>
      <c r="D49" s="2" t="n"/>
      <c r="E49" s="2" t="n"/>
      <c r="F49" s="2" t="n"/>
      <c r="G49" s="2" t="n"/>
      <c r="H49" s="2" t="n"/>
      <c r="I49" s="18" t="n"/>
      <c r="J49" s="9">
        <f>IF($B49="","",IFERROR(TEXT($B49,"mm/yyyy"),""))</f>
        <v/>
      </c>
      <c r="K49" s="2" t="n"/>
      <c r="L49" s="4" t="n"/>
      <c r="M49" s="20">
        <f>IF($B49="","",IFERROR(IF($E49="Despesa",IF($F49="Pessoa 1",$I49,IF($F49="Casal",$I49/2,0)),0),0))</f>
        <v/>
      </c>
      <c r="N49" s="20">
        <f>IF($B49="","",IFERROR(IF($E49="Despesa",IF($F49="Pessoa 2",$I49,IF($F49="Casal",$I49/2,0)),0),0))</f>
        <v/>
      </c>
      <c r="O49" s="20">
        <f>IF($B49="","",IF($E49="Receita",$I49,0))</f>
        <v/>
      </c>
      <c r="P49" s="20">
        <f>IF($B49="","",IF($E49="Despesa",$I49,0))</f>
        <v/>
      </c>
      <c r="Q49" s="11">
        <f>IF($B49="","",IFERROR(VLOOKUP($D49,'Categorias'!$A$2:$B$9,2,FALSE),"Não classificado"))</f>
        <v/>
      </c>
    </row>
    <row r="50" ht="22" customHeight="1">
      <c r="A50" s="2" t="n"/>
      <c r="B50" s="17" t="n"/>
      <c r="C50" s="4" t="n"/>
      <c r="D50" s="2" t="n"/>
      <c r="E50" s="2" t="n"/>
      <c r="F50" s="2" t="n"/>
      <c r="G50" s="2" t="n"/>
      <c r="H50" s="2" t="n"/>
      <c r="I50" s="18" t="n"/>
      <c r="J50" s="6">
        <f>IF($B50="","",IFERROR(TEXT($B50,"mm/yyyy"),""))</f>
        <v/>
      </c>
      <c r="K50" s="2" t="n"/>
      <c r="L50" s="4" t="n"/>
      <c r="M50" s="19">
        <f>IF($B50="","",IFERROR(IF($E50="Despesa",IF($F50="Pessoa 1",$I50,IF($F50="Casal",$I50/2,0)),0),0))</f>
        <v/>
      </c>
      <c r="N50" s="19">
        <f>IF($B50="","",IFERROR(IF($E50="Despesa",IF($F50="Pessoa 2",$I50,IF($F50="Casal",$I50/2,0)),0),0))</f>
        <v/>
      </c>
      <c r="O50" s="19">
        <f>IF($B50="","",IF($E50="Receita",$I50,0))</f>
        <v/>
      </c>
      <c r="P50" s="19">
        <f>IF($B50="","",IF($E50="Despesa",$I50,0))</f>
        <v/>
      </c>
      <c r="Q50" s="8">
        <f>IF($B50="","",IFERROR(VLOOKUP($D50,'Categorias'!$A$2:$B$9,2,FALSE),"Não classificado"))</f>
        <v/>
      </c>
    </row>
    <row r="51" ht="22" customHeight="1">
      <c r="A51" s="2" t="n"/>
      <c r="B51" s="17" t="n"/>
      <c r="C51" s="4" t="n"/>
      <c r="D51" s="2" t="n"/>
      <c r="E51" s="2" t="n"/>
      <c r="F51" s="2" t="n"/>
      <c r="G51" s="2" t="n"/>
      <c r="H51" s="2" t="n"/>
      <c r="I51" s="18" t="n"/>
      <c r="J51" s="9">
        <f>IF($B51="","",IFERROR(TEXT($B51,"mm/yyyy"),""))</f>
        <v/>
      </c>
      <c r="K51" s="2" t="n"/>
      <c r="L51" s="4" t="n"/>
      <c r="M51" s="20">
        <f>IF($B51="","",IFERROR(IF($E51="Despesa",IF($F51="Pessoa 1",$I51,IF($F51="Casal",$I51/2,0)),0),0))</f>
        <v/>
      </c>
      <c r="N51" s="20">
        <f>IF($B51="","",IFERROR(IF($E51="Despesa",IF($F51="Pessoa 2",$I51,IF($F51="Casal",$I51/2,0)),0),0))</f>
        <v/>
      </c>
      <c r="O51" s="20">
        <f>IF($B51="","",IF($E51="Receita",$I51,0))</f>
        <v/>
      </c>
      <c r="P51" s="20">
        <f>IF($B51="","",IF($E51="Despesa",$I51,0))</f>
        <v/>
      </c>
      <c r="Q51" s="11">
        <f>IF($B51="","",IFERROR(VLOOKUP($D51,'Categorias'!$A$2:$B$9,2,FALSE),"Não classificado"))</f>
        <v/>
      </c>
    </row>
    <row r="52" ht="22" customHeight="1">
      <c r="A52" s="2" t="n"/>
      <c r="B52" s="17" t="n"/>
      <c r="C52" s="4" t="n"/>
      <c r="D52" s="2" t="n"/>
      <c r="E52" s="2" t="n"/>
      <c r="F52" s="2" t="n"/>
      <c r="G52" s="2" t="n"/>
      <c r="H52" s="2" t="n"/>
      <c r="I52" s="18" t="n"/>
      <c r="J52" s="6">
        <f>IF($B52="","",IFERROR(TEXT($B52,"mm/yyyy"),""))</f>
        <v/>
      </c>
      <c r="K52" s="2" t="n"/>
      <c r="L52" s="4" t="n"/>
      <c r="M52" s="19">
        <f>IF($B52="","",IFERROR(IF($E52="Despesa",IF($F52="Pessoa 1",$I52,IF($F52="Casal",$I52/2,0)),0),0))</f>
        <v/>
      </c>
      <c r="N52" s="19">
        <f>IF($B52="","",IFERROR(IF($E52="Despesa",IF($F52="Pessoa 2",$I52,IF($F52="Casal",$I52/2,0)),0),0))</f>
        <v/>
      </c>
      <c r="O52" s="19">
        <f>IF($B52="","",IF($E52="Receita",$I52,0))</f>
        <v/>
      </c>
      <c r="P52" s="19">
        <f>IF($B52="","",IF($E52="Despesa",$I52,0))</f>
        <v/>
      </c>
      <c r="Q52" s="8">
        <f>IF($B52="","",IFERROR(VLOOKUP($D52,'Categorias'!$A$2:$B$9,2,FALSE),"Não classificado"))</f>
        <v/>
      </c>
    </row>
    <row r="53" ht="22" customHeight="1">
      <c r="A53" s="2" t="n"/>
      <c r="B53" s="17" t="n"/>
      <c r="C53" s="4" t="n"/>
      <c r="D53" s="2" t="n"/>
      <c r="E53" s="2" t="n"/>
      <c r="F53" s="2" t="n"/>
      <c r="G53" s="2" t="n"/>
      <c r="H53" s="2" t="n"/>
      <c r="I53" s="18" t="n"/>
      <c r="J53" s="9">
        <f>IF($B53="","",IFERROR(TEXT($B53,"mm/yyyy"),""))</f>
        <v/>
      </c>
      <c r="K53" s="2" t="n"/>
      <c r="L53" s="4" t="n"/>
      <c r="M53" s="20">
        <f>IF($B53="","",IFERROR(IF($E53="Despesa",IF($F53="Pessoa 1",$I53,IF($F53="Casal",$I53/2,0)),0),0))</f>
        <v/>
      </c>
      <c r="N53" s="20">
        <f>IF($B53="","",IFERROR(IF($E53="Despesa",IF($F53="Pessoa 2",$I53,IF($F53="Casal",$I53/2,0)),0),0))</f>
        <v/>
      </c>
      <c r="O53" s="20">
        <f>IF($B53="","",IF($E53="Receita",$I53,0))</f>
        <v/>
      </c>
      <c r="P53" s="20">
        <f>IF($B53="","",IF($E53="Despesa",$I53,0))</f>
        <v/>
      </c>
      <c r="Q53" s="11">
        <f>IF($B53="","",IFERROR(VLOOKUP($D53,'Categorias'!$A$2:$B$9,2,FALSE),"Não classificado"))</f>
        <v/>
      </c>
    </row>
    <row r="54" ht="22" customHeight="1">
      <c r="A54" s="2" t="n"/>
      <c r="B54" s="17" t="n"/>
      <c r="C54" s="4" t="n"/>
      <c r="D54" s="2" t="n"/>
      <c r="E54" s="2" t="n"/>
      <c r="F54" s="2" t="n"/>
      <c r="G54" s="2" t="n"/>
      <c r="H54" s="2" t="n"/>
      <c r="I54" s="18" t="n"/>
      <c r="J54" s="6">
        <f>IF($B54="","",IFERROR(TEXT($B54,"mm/yyyy"),""))</f>
        <v/>
      </c>
      <c r="K54" s="2" t="n"/>
      <c r="L54" s="4" t="n"/>
      <c r="M54" s="19">
        <f>IF($B54="","",IFERROR(IF($E54="Despesa",IF($F54="Pessoa 1",$I54,IF($F54="Casal",$I54/2,0)),0),0))</f>
        <v/>
      </c>
      <c r="N54" s="19">
        <f>IF($B54="","",IFERROR(IF($E54="Despesa",IF($F54="Pessoa 2",$I54,IF($F54="Casal",$I54/2,0)),0),0))</f>
        <v/>
      </c>
      <c r="O54" s="19">
        <f>IF($B54="","",IF($E54="Receita",$I54,0))</f>
        <v/>
      </c>
      <c r="P54" s="19">
        <f>IF($B54="","",IF($E54="Despesa",$I54,0))</f>
        <v/>
      </c>
      <c r="Q54" s="8">
        <f>IF($B54="","",IFERROR(VLOOKUP($D54,'Categorias'!$A$2:$B$9,2,FALSE),"Não classificado"))</f>
        <v/>
      </c>
    </row>
    <row r="55" ht="22" customHeight="1">
      <c r="A55" s="2" t="n"/>
      <c r="B55" s="17" t="n"/>
      <c r="C55" s="4" t="n"/>
      <c r="D55" s="2" t="n"/>
      <c r="E55" s="2" t="n"/>
      <c r="F55" s="2" t="n"/>
      <c r="G55" s="2" t="n"/>
      <c r="H55" s="2" t="n"/>
      <c r="I55" s="18" t="n"/>
      <c r="J55" s="9">
        <f>IF($B55="","",IFERROR(TEXT($B55,"mm/yyyy"),""))</f>
        <v/>
      </c>
      <c r="K55" s="2" t="n"/>
      <c r="L55" s="4" t="n"/>
      <c r="M55" s="20">
        <f>IF($B55="","",IFERROR(IF($E55="Despesa",IF($F55="Pessoa 1",$I55,IF($F55="Casal",$I55/2,0)),0),0))</f>
        <v/>
      </c>
      <c r="N55" s="20">
        <f>IF($B55="","",IFERROR(IF($E55="Despesa",IF($F55="Pessoa 2",$I55,IF($F55="Casal",$I55/2,0)),0),0))</f>
        <v/>
      </c>
      <c r="O55" s="20">
        <f>IF($B55="","",IF($E55="Receita",$I55,0))</f>
        <v/>
      </c>
      <c r="P55" s="20">
        <f>IF($B55="","",IF($E55="Despesa",$I55,0))</f>
        <v/>
      </c>
      <c r="Q55" s="11">
        <f>IF($B55="","",IFERROR(VLOOKUP($D55,'Categorias'!$A$2:$B$9,2,FALSE),"Não classificado"))</f>
        <v/>
      </c>
    </row>
    <row r="56" ht="22" customHeight="1">
      <c r="A56" s="2" t="n"/>
      <c r="B56" s="17" t="n"/>
      <c r="C56" s="4" t="n"/>
      <c r="D56" s="2" t="n"/>
      <c r="E56" s="2" t="n"/>
      <c r="F56" s="2" t="n"/>
      <c r="G56" s="2" t="n"/>
      <c r="H56" s="2" t="n"/>
      <c r="I56" s="18" t="n"/>
      <c r="J56" s="6">
        <f>IF($B56="","",IFERROR(TEXT($B56,"mm/yyyy"),""))</f>
        <v/>
      </c>
      <c r="K56" s="2" t="n"/>
      <c r="L56" s="4" t="n"/>
      <c r="M56" s="19">
        <f>IF($B56="","",IFERROR(IF($E56="Despesa",IF($F56="Pessoa 1",$I56,IF($F56="Casal",$I56/2,0)),0),0))</f>
        <v/>
      </c>
      <c r="N56" s="19">
        <f>IF($B56="","",IFERROR(IF($E56="Despesa",IF($F56="Pessoa 2",$I56,IF($F56="Casal",$I56/2,0)),0),0))</f>
        <v/>
      </c>
      <c r="O56" s="19">
        <f>IF($B56="","",IF($E56="Receita",$I56,0))</f>
        <v/>
      </c>
      <c r="P56" s="19">
        <f>IF($B56="","",IF($E56="Despesa",$I56,0))</f>
        <v/>
      </c>
      <c r="Q56" s="8">
        <f>IF($B56="","",IFERROR(VLOOKUP($D56,'Categorias'!$A$2:$B$9,2,FALSE),"Não classificado"))</f>
        <v/>
      </c>
    </row>
    <row r="57" ht="22" customHeight="1">
      <c r="A57" s="2" t="n"/>
      <c r="B57" s="17" t="n"/>
      <c r="C57" s="4" t="n"/>
      <c r="D57" s="2" t="n"/>
      <c r="E57" s="2" t="n"/>
      <c r="F57" s="2" t="n"/>
      <c r="G57" s="2" t="n"/>
      <c r="H57" s="2" t="n"/>
      <c r="I57" s="18" t="n"/>
      <c r="J57" s="9">
        <f>IF($B57="","",IFERROR(TEXT($B57,"mm/yyyy"),""))</f>
        <v/>
      </c>
      <c r="K57" s="2" t="n"/>
      <c r="L57" s="4" t="n"/>
      <c r="M57" s="20">
        <f>IF($B57="","",IFERROR(IF($E57="Despesa",IF($F57="Pessoa 1",$I57,IF($F57="Casal",$I57/2,0)),0),0))</f>
        <v/>
      </c>
      <c r="N57" s="20">
        <f>IF($B57="","",IFERROR(IF($E57="Despesa",IF($F57="Pessoa 2",$I57,IF($F57="Casal",$I57/2,0)),0),0))</f>
        <v/>
      </c>
      <c r="O57" s="20">
        <f>IF($B57="","",IF($E57="Receita",$I57,0))</f>
        <v/>
      </c>
      <c r="P57" s="20">
        <f>IF($B57="","",IF($E57="Despesa",$I57,0))</f>
        <v/>
      </c>
      <c r="Q57" s="11">
        <f>IF($B57="","",IFERROR(VLOOKUP($D57,'Categorias'!$A$2:$B$9,2,FALSE),"Não classificado"))</f>
        <v/>
      </c>
    </row>
    <row r="58" ht="22" customHeight="1">
      <c r="A58" s="2" t="n"/>
      <c r="B58" s="17" t="n"/>
      <c r="C58" s="4" t="n"/>
      <c r="D58" s="2" t="n"/>
      <c r="E58" s="2" t="n"/>
      <c r="F58" s="2" t="n"/>
      <c r="G58" s="2" t="n"/>
      <c r="H58" s="2" t="n"/>
      <c r="I58" s="18" t="n"/>
      <c r="J58" s="6">
        <f>IF($B58="","",IFERROR(TEXT($B58,"mm/yyyy"),""))</f>
        <v/>
      </c>
      <c r="K58" s="2" t="n"/>
      <c r="L58" s="4" t="n"/>
      <c r="M58" s="19">
        <f>IF($B58="","",IFERROR(IF($E58="Despesa",IF($F58="Pessoa 1",$I58,IF($F58="Casal",$I58/2,0)),0),0))</f>
        <v/>
      </c>
      <c r="N58" s="19">
        <f>IF($B58="","",IFERROR(IF($E58="Despesa",IF($F58="Pessoa 2",$I58,IF($F58="Casal",$I58/2,0)),0),0))</f>
        <v/>
      </c>
      <c r="O58" s="19">
        <f>IF($B58="","",IF($E58="Receita",$I58,0))</f>
        <v/>
      </c>
      <c r="P58" s="19">
        <f>IF($B58="","",IF($E58="Despesa",$I58,0))</f>
        <v/>
      </c>
      <c r="Q58" s="8">
        <f>IF($B58="","",IFERROR(VLOOKUP($D58,'Categorias'!$A$2:$B$9,2,FALSE),"Não classificado"))</f>
        <v/>
      </c>
    </row>
    <row r="59" ht="22" customHeight="1">
      <c r="A59" s="2" t="n"/>
      <c r="B59" s="17" t="n"/>
      <c r="C59" s="4" t="n"/>
      <c r="D59" s="2" t="n"/>
      <c r="E59" s="2" t="n"/>
      <c r="F59" s="2" t="n"/>
      <c r="G59" s="2" t="n"/>
      <c r="H59" s="2" t="n"/>
      <c r="I59" s="18" t="n"/>
      <c r="J59" s="9">
        <f>IF($B59="","",IFERROR(TEXT($B59,"mm/yyyy"),""))</f>
        <v/>
      </c>
      <c r="K59" s="2" t="n"/>
      <c r="L59" s="4" t="n"/>
      <c r="M59" s="20">
        <f>IF($B59="","",IFERROR(IF($E59="Despesa",IF($F59="Pessoa 1",$I59,IF($F59="Casal",$I59/2,0)),0),0))</f>
        <v/>
      </c>
      <c r="N59" s="20">
        <f>IF($B59="","",IFERROR(IF($E59="Despesa",IF($F59="Pessoa 2",$I59,IF($F59="Casal",$I59/2,0)),0),0))</f>
        <v/>
      </c>
      <c r="O59" s="20">
        <f>IF($B59="","",IF($E59="Receita",$I59,0))</f>
        <v/>
      </c>
      <c r="P59" s="20">
        <f>IF($B59="","",IF($E59="Despesa",$I59,0))</f>
        <v/>
      </c>
      <c r="Q59" s="11">
        <f>IF($B59="","",IFERROR(VLOOKUP($D59,'Categorias'!$A$2:$B$9,2,FALSE),"Não classificado"))</f>
        <v/>
      </c>
    </row>
    <row r="60" ht="22" customHeight="1">
      <c r="A60" s="2" t="n"/>
      <c r="B60" s="17" t="n"/>
      <c r="C60" s="4" t="n"/>
      <c r="D60" s="2" t="n"/>
      <c r="E60" s="2" t="n"/>
      <c r="F60" s="2" t="n"/>
      <c r="G60" s="2" t="n"/>
      <c r="H60" s="2" t="n"/>
      <c r="I60" s="18" t="n"/>
      <c r="J60" s="6">
        <f>IF($B60="","",IFERROR(TEXT($B60,"mm/yyyy"),""))</f>
        <v/>
      </c>
      <c r="K60" s="2" t="n"/>
      <c r="L60" s="4" t="n"/>
      <c r="M60" s="19">
        <f>IF($B60="","",IFERROR(IF($E60="Despesa",IF($F60="Pessoa 1",$I60,IF($F60="Casal",$I60/2,0)),0),0))</f>
        <v/>
      </c>
      <c r="N60" s="19">
        <f>IF($B60="","",IFERROR(IF($E60="Despesa",IF($F60="Pessoa 2",$I60,IF($F60="Casal",$I60/2,0)),0),0))</f>
        <v/>
      </c>
      <c r="O60" s="19">
        <f>IF($B60="","",IF($E60="Receita",$I60,0))</f>
        <v/>
      </c>
      <c r="P60" s="19">
        <f>IF($B60="","",IF($E60="Despesa",$I60,0))</f>
        <v/>
      </c>
      <c r="Q60" s="8">
        <f>IF($B60="","",IFERROR(VLOOKUP($D60,'Categorias'!$A$2:$B$9,2,FALSE),"Não classificado"))</f>
        <v/>
      </c>
    </row>
    <row r="61" ht="22" customHeight="1">
      <c r="A61" s="2" t="n"/>
      <c r="B61" s="17" t="n"/>
      <c r="C61" s="4" t="n"/>
      <c r="D61" s="2" t="n"/>
      <c r="E61" s="2" t="n"/>
      <c r="F61" s="2" t="n"/>
      <c r="G61" s="2" t="n"/>
      <c r="H61" s="2" t="n"/>
      <c r="I61" s="18" t="n"/>
      <c r="J61" s="9">
        <f>IF($B61="","",IFERROR(TEXT($B61,"mm/yyyy"),""))</f>
        <v/>
      </c>
      <c r="K61" s="2" t="n"/>
      <c r="L61" s="4" t="n"/>
      <c r="M61" s="20">
        <f>IF($B61="","",IFERROR(IF($E61="Despesa",IF($F61="Pessoa 1",$I61,IF($F61="Casal",$I61/2,0)),0),0))</f>
        <v/>
      </c>
      <c r="N61" s="20">
        <f>IF($B61="","",IFERROR(IF($E61="Despesa",IF($F61="Pessoa 2",$I61,IF($F61="Casal",$I61/2,0)),0),0))</f>
        <v/>
      </c>
      <c r="O61" s="20">
        <f>IF($B61="","",IF($E61="Receita",$I61,0))</f>
        <v/>
      </c>
      <c r="P61" s="20">
        <f>IF($B61="","",IF($E61="Despesa",$I61,0))</f>
        <v/>
      </c>
      <c r="Q61" s="11">
        <f>IF($B61="","",IFERROR(VLOOKUP($D61,'Categorias'!$A$2:$B$9,2,FALSE),"Não classificado"))</f>
        <v/>
      </c>
    </row>
    <row r="62" ht="22" customHeight="1">
      <c r="A62" s="2" t="n"/>
      <c r="B62" s="17" t="n"/>
      <c r="C62" s="4" t="n"/>
      <c r="D62" s="2" t="n"/>
      <c r="E62" s="2" t="n"/>
      <c r="F62" s="2" t="n"/>
      <c r="G62" s="2" t="n"/>
      <c r="H62" s="2" t="n"/>
      <c r="I62" s="18" t="n"/>
      <c r="J62" s="6">
        <f>IF($B62="","",IFERROR(TEXT($B62,"mm/yyyy"),""))</f>
        <v/>
      </c>
      <c r="K62" s="2" t="n"/>
      <c r="L62" s="4" t="n"/>
      <c r="M62" s="19">
        <f>IF($B62="","",IFERROR(IF($E62="Despesa",IF($F62="Pessoa 1",$I62,IF($F62="Casal",$I62/2,0)),0),0))</f>
        <v/>
      </c>
      <c r="N62" s="19">
        <f>IF($B62="","",IFERROR(IF($E62="Despesa",IF($F62="Pessoa 2",$I62,IF($F62="Casal",$I62/2,0)),0),0))</f>
        <v/>
      </c>
      <c r="O62" s="19">
        <f>IF($B62="","",IF($E62="Receita",$I62,0))</f>
        <v/>
      </c>
      <c r="P62" s="19">
        <f>IF($B62="","",IF($E62="Despesa",$I62,0))</f>
        <v/>
      </c>
      <c r="Q62" s="8">
        <f>IF($B62="","",IFERROR(VLOOKUP($D62,'Categorias'!$A$2:$B$9,2,FALSE),"Não classificado"))</f>
        <v/>
      </c>
    </row>
    <row r="63" ht="22" customHeight="1">
      <c r="A63" s="2" t="n"/>
      <c r="B63" s="17" t="n"/>
      <c r="C63" s="4" t="n"/>
      <c r="D63" s="2" t="n"/>
      <c r="E63" s="2" t="n"/>
      <c r="F63" s="2" t="n"/>
      <c r="G63" s="2" t="n"/>
      <c r="H63" s="2" t="n"/>
      <c r="I63" s="18" t="n"/>
      <c r="J63" s="9">
        <f>IF($B63="","",IFERROR(TEXT($B63,"mm/yyyy"),""))</f>
        <v/>
      </c>
      <c r="K63" s="2" t="n"/>
      <c r="L63" s="4" t="n"/>
      <c r="M63" s="20">
        <f>IF($B63="","",IFERROR(IF($E63="Despesa",IF($F63="Pessoa 1",$I63,IF($F63="Casal",$I63/2,0)),0),0))</f>
        <v/>
      </c>
      <c r="N63" s="20">
        <f>IF($B63="","",IFERROR(IF($E63="Despesa",IF($F63="Pessoa 2",$I63,IF($F63="Casal",$I63/2,0)),0),0))</f>
        <v/>
      </c>
      <c r="O63" s="20">
        <f>IF($B63="","",IF($E63="Receita",$I63,0))</f>
        <v/>
      </c>
      <c r="P63" s="20">
        <f>IF($B63="","",IF($E63="Despesa",$I63,0))</f>
        <v/>
      </c>
      <c r="Q63" s="11">
        <f>IF($B63="","",IFERROR(VLOOKUP($D63,'Categorias'!$A$2:$B$9,2,FALSE),"Não classificado"))</f>
        <v/>
      </c>
    </row>
    <row r="64" ht="22" customHeight="1">
      <c r="A64" s="2" t="n"/>
      <c r="B64" s="17" t="n"/>
      <c r="C64" s="4" t="n"/>
      <c r="D64" s="2" t="n"/>
      <c r="E64" s="2" t="n"/>
      <c r="F64" s="2" t="n"/>
      <c r="G64" s="2" t="n"/>
      <c r="H64" s="2" t="n"/>
      <c r="I64" s="18" t="n"/>
      <c r="J64" s="6">
        <f>IF($B64="","",IFERROR(TEXT($B64,"mm/yyyy"),""))</f>
        <v/>
      </c>
      <c r="K64" s="2" t="n"/>
      <c r="L64" s="4" t="n"/>
      <c r="M64" s="19">
        <f>IF($B64="","",IFERROR(IF($E64="Despesa",IF($F64="Pessoa 1",$I64,IF($F64="Casal",$I64/2,0)),0),0))</f>
        <v/>
      </c>
      <c r="N64" s="19">
        <f>IF($B64="","",IFERROR(IF($E64="Despesa",IF($F64="Pessoa 2",$I64,IF($F64="Casal",$I64/2,0)),0),0))</f>
        <v/>
      </c>
      <c r="O64" s="19">
        <f>IF($B64="","",IF($E64="Receita",$I64,0))</f>
        <v/>
      </c>
      <c r="P64" s="19">
        <f>IF($B64="","",IF($E64="Despesa",$I64,0))</f>
        <v/>
      </c>
      <c r="Q64" s="8">
        <f>IF($B64="","",IFERROR(VLOOKUP($D64,'Categorias'!$A$2:$B$9,2,FALSE),"Não classificado"))</f>
        <v/>
      </c>
    </row>
    <row r="65" ht="22" customHeight="1">
      <c r="A65" s="2" t="n"/>
      <c r="B65" s="17" t="n"/>
      <c r="C65" s="4" t="n"/>
      <c r="D65" s="2" t="n"/>
      <c r="E65" s="2" t="n"/>
      <c r="F65" s="2" t="n"/>
      <c r="G65" s="2" t="n"/>
      <c r="H65" s="2" t="n"/>
      <c r="I65" s="18" t="n"/>
      <c r="J65" s="9">
        <f>IF($B65="","",IFERROR(TEXT($B65,"mm/yyyy"),""))</f>
        <v/>
      </c>
      <c r="K65" s="2" t="n"/>
      <c r="L65" s="4" t="n"/>
      <c r="M65" s="20">
        <f>IF($B65="","",IFERROR(IF($E65="Despesa",IF($F65="Pessoa 1",$I65,IF($F65="Casal",$I65/2,0)),0),0))</f>
        <v/>
      </c>
      <c r="N65" s="20">
        <f>IF($B65="","",IFERROR(IF($E65="Despesa",IF($F65="Pessoa 2",$I65,IF($F65="Casal",$I65/2,0)),0),0))</f>
        <v/>
      </c>
      <c r="O65" s="20">
        <f>IF($B65="","",IF($E65="Receita",$I65,0))</f>
        <v/>
      </c>
      <c r="P65" s="20">
        <f>IF($B65="","",IF($E65="Despesa",$I65,0))</f>
        <v/>
      </c>
      <c r="Q65" s="11">
        <f>IF($B65="","",IFERROR(VLOOKUP($D65,'Categorias'!$A$2:$B$9,2,FALSE),"Não classificado"))</f>
        <v/>
      </c>
    </row>
    <row r="66" ht="22" customHeight="1">
      <c r="A66" s="2" t="n"/>
      <c r="B66" s="17" t="n"/>
      <c r="C66" s="4" t="n"/>
      <c r="D66" s="2" t="n"/>
      <c r="E66" s="2" t="n"/>
      <c r="F66" s="2" t="n"/>
      <c r="G66" s="2" t="n"/>
      <c r="H66" s="2" t="n"/>
      <c r="I66" s="18" t="n"/>
      <c r="J66" s="6">
        <f>IF($B66="","",IFERROR(TEXT($B66,"mm/yyyy"),""))</f>
        <v/>
      </c>
      <c r="K66" s="2" t="n"/>
      <c r="L66" s="4" t="n"/>
      <c r="M66" s="19">
        <f>IF($B66="","",IFERROR(IF($E66="Despesa",IF($F66="Pessoa 1",$I66,IF($F66="Casal",$I66/2,0)),0),0))</f>
        <v/>
      </c>
      <c r="N66" s="19">
        <f>IF($B66="","",IFERROR(IF($E66="Despesa",IF($F66="Pessoa 2",$I66,IF($F66="Casal",$I66/2,0)),0),0))</f>
        <v/>
      </c>
      <c r="O66" s="19">
        <f>IF($B66="","",IF($E66="Receita",$I66,0))</f>
        <v/>
      </c>
      <c r="P66" s="19">
        <f>IF($B66="","",IF($E66="Despesa",$I66,0))</f>
        <v/>
      </c>
      <c r="Q66" s="8">
        <f>IF($B66="","",IFERROR(VLOOKUP($D66,'Categorias'!$A$2:$B$9,2,FALSE),"Não classificado"))</f>
        <v/>
      </c>
    </row>
    <row r="67" ht="22" customHeight="1">
      <c r="A67" s="2" t="n"/>
      <c r="B67" s="17" t="n"/>
      <c r="C67" s="4" t="n"/>
      <c r="D67" s="2" t="n"/>
      <c r="E67" s="2" t="n"/>
      <c r="F67" s="2" t="n"/>
      <c r="G67" s="2" t="n"/>
      <c r="H67" s="2" t="n"/>
      <c r="I67" s="18" t="n"/>
      <c r="J67" s="9">
        <f>IF($B67="","",IFERROR(TEXT($B67,"mm/yyyy"),""))</f>
        <v/>
      </c>
      <c r="K67" s="2" t="n"/>
      <c r="L67" s="4" t="n"/>
      <c r="M67" s="20">
        <f>IF($B67="","",IFERROR(IF($E67="Despesa",IF($F67="Pessoa 1",$I67,IF($F67="Casal",$I67/2,0)),0),0))</f>
        <v/>
      </c>
      <c r="N67" s="20">
        <f>IF($B67="","",IFERROR(IF($E67="Despesa",IF($F67="Pessoa 2",$I67,IF($F67="Casal",$I67/2,0)),0),0))</f>
        <v/>
      </c>
      <c r="O67" s="20">
        <f>IF($B67="","",IF($E67="Receita",$I67,0))</f>
        <v/>
      </c>
      <c r="P67" s="20">
        <f>IF($B67="","",IF($E67="Despesa",$I67,0))</f>
        <v/>
      </c>
      <c r="Q67" s="11">
        <f>IF($B67="","",IFERROR(VLOOKUP($D67,'Categorias'!$A$2:$B$9,2,FALSE),"Não classificado"))</f>
        <v/>
      </c>
    </row>
    <row r="68" ht="22" customHeight="1">
      <c r="A68" s="2" t="n"/>
      <c r="B68" s="17" t="n"/>
      <c r="C68" s="4" t="n"/>
      <c r="D68" s="2" t="n"/>
      <c r="E68" s="2" t="n"/>
      <c r="F68" s="2" t="n"/>
      <c r="G68" s="2" t="n"/>
      <c r="H68" s="2" t="n"/>
      <c r="I68" s="18" t="n"/>
      <c r="J68" s="6">
        <f>IF($B68="","",IFERROR(TEXT($B68,"mm/yyyy"),""))</f>
        <v/>
      </c>
      <c r="K68" s="2" t="n"/>
      <c r="L68" s="4" t="n"/>
      <c r="M68" s="19">
        <f>IF($B68="","",IFERROR(IF($E68="Despesa",IF($F68="Pessoa 1",$I68,IF($F68="Casal",$I68/2,0)),0),0))</f>
        <v/>
      </c>
      <c r="N68" s="19">
        <f>IF($B68="","",IFERROR(IF($E68="Despesa",IF($F68="Pessoa 2",$I68,IF($F68="Casal",$I68/2,0)),0),0))</f>
        <v/>
      </c>
      <c r="O68" s="19">
        <f>IF($B68="","",IF($E68="Receita",$I68,0))</f>
        <v/>
      </c>
      <c r="P68" s="19">
        <f>IF($B68="","",IF($E68="Despesa",$I68,0))</f>
        <v/>
      </c>
      <c r="Q68" s="8">
        <f>IF($B68="","",IFERROR(VLOOKUP($D68,'Categorias'!$A$2:$B$9,2,FALSE),"Não classificado"))</f>
        <v/>
      </c>
    </row>
    <row r="69" ht="22" customHeight="1">
      <c r="A69" s="2" t="n"/>
      <c r="B69" s="17" t="n"/>
      <c r="C69" s="4" t="n"/>
      <c r="D69" s="2" t="n"/>
      <c r="E69" s="2" t="n"/>
      <c r="F69" s="2" t="n"/>
      <c r="G69" s="2" t="n"/>
      <c r="H69" s="2" t="n"/>
      <c r="I69" s="18" t="n"/>
      <c r="J69" s="9">
        <f>IF($B69="","",IFERROR(TEXT($B69,"mm/yyyy"),""))</f>
        <v/>
      </c>
      <c r="K69" s="2" t="n"/>
      <c r="L69" s="4" t="n"/>
      <c r="M69" s="20">
        <f>IF($B69="","",IFERROR(IF($E69="Despesa",IF($F69="Pessoa 1",$I69,IF($F69="Casal",$I69/2,0)),0),0))</f>
        <v/>
      </c>
      <c r="N69" s="20">
        <f>IF($B69="","",IFERROR(IF($E69="Despesa",IF($F69="Pessoa 2",$I69,IF($F69="Casal",$I69/2,0)),0),0))</f>
        <v/>
      </c>
      <c r="O69" s="20">
        <f>IF($B69="","",IF($E69="Receita",$I69,0))</f>
        <v/>
      </c>
      <c r="P69" s="20">
        <f>IF($B69="","",IF($E69="Despesa",$I69,0))</f>
        <v/>
      </c>
      <c r="Q69" s="11">
        <f>IF($B69="","",IFERROR(VLOOKUP($D69,'Categorias'!$A$2:$B$9,2,FALSE),"Não classificado"))</f>
        <v/>
      </c>
    </row>
    <row r="70" ht="22" customHeight="1">
      <c r="A70" s="2" t="n"/>
      <c r="B70" s="17" t="n"/>
      <c r="C70" s="4" t="n"/>
      <c r="D70" s="2" t="n"/>
      <c r="E70" s="2" t="n"/>
      <c r="F70" s="2" t="n"/>
      <c r="G70" s="2" t="n"/>
      <c r="H70" s="2" t="n"/>
      <c r="I70" s="18" t="n"/>
      <c r="J70" s="6">
        <f>IF($B70="","",IFERROR(TEXT($B70,"mm/yyyy"),""))</f>
        <v/>
      </c>
      <c r="K70" s="2" t="n"/>
      <c r="L70" s="4" t="n"/>
      <c r="M70" s="19">
        <f>IF($B70="","",IFERROR(IF($E70="Despesa",IF($F70="Pessoa 1",$I70,IF($F70="Casal",$I70/2,0)),0),0))</f>
        <v/>
      </c>
      <c r="N70" s="19">
        <f>IF($B70="","",IFERROR(IF($E70="Despesa",IF($F70="Pessoa 2",$I70,IF($F70="Casal",$I70/2,0)),0),0))</f>
        <v/>
      </c>
      <c r="O70" s="19">
        <f>IF($B70="","",IF($E70="Receita",$I70,0))</f>
        <v/>
      </c>
      <c r="P70" s="19">
        <f>IF($B70="","",IF($E70="Despesa",$I70,0))</f>
        <v/>
      </c>
      <c r="Q70" s="8">
        <f>IF($B70="","",IFERROR(VLOOKUP($D70,'Categorias'!$A$2:$B$9,2,FALSE),"Não classificado"))</f>
        <v/>
      </c>
    </row>
    <row r="71" ht="22" customHeight="1">
      <c r="A71" s="2" t="n"/>
      <c r="B71" s="17" t="n"/>
      <c r="C71" s="4" t="n"/>
      <c r="D71" s="2" t="n"/>
      <c r="E71" s="2" t="n"/>
      <c r="F71" s="2" t="n"/>
      <c r="G71" s="2" t="n"/>
      <c r="H71" s="2" t="n"/>
      <c r="I71" s="18" t="n"/>
      <c r="J71" s="9">
        <f>IF($B71="","",IFERROR(TEXT($B71,"mm/yyyy"),""))</f>
        <v/>
      </c>
      <c r="K71" s="2" t="n"/>
      <c r="L71" s="4" t="n"/>
      <c r="M71" s="20">
        <f>IF($B71="","",IFERROR(IF($E71="Despesa",IF($F71="Pessoa 1",$I71,IF($F71="Casal",$I71/2,0)),0),0))</f>
        <v/>
      </c>
      <c r="N71" s="20">
        <f>IF($B71="","",IFERROR(IF($E71="Despesa",IF($F71="Pessoa 2",$I71,IF($F71="Casal",$I71/2,0)),0),0))</f>
        <v/>
      </c>
      <c r="O71" s="20">
        <f>IF($B71="","",IF($E71="Receita",$I71,0))</f>
        <v/>
      </c>
      <c r="P71" s="20">
        <f>IF($B71="","",IF($E71="Despesa",$I71,0))</f>
        <v/>
      </c>
      <c r="Q71" s="11">
        <f>IF($B71="","",IFERROR(VLOOKUP($D71,'Categorias'!$A$2:$B$9,2,FALSE),"Não classificado"))</f>
        <v/>
      </c>
    </row>
    <row r="72" ht="22" customHeight="1">
      <c r="A72" s="2" t="n"/>
      <c r="B72" s="17" t="n"/>
      <c r="C72" s="4" t="n"/>
      <c r="D72" s="2" t="n"/>
      <c r="E72" s="2" t="n"/>
      <c r="F72" s="2" t="n"/>
      <c r="G72" s="2" t="n"/>
      <c r="H72" s="2" t="n"/>
      <c r="I72" s="18" t="n"/>
      <c r="J72" s="6">
        <f>IF($B72="","",IFERROR(TEXT($B72,"mm/yyyy"),""))</f>
        <v/>
      </c>
      <c r="K72" s="2" t="n"/>
      <c r="L72" s="4" t="n"/>
      <c r="M72" s="19">
        <f>IF($B72="","",IFERROR(IF($E72="Despesa",IF($F72="Pessoa 1",$I72,IF($F72="Casal",$I72/2,0)),0),0))</f>
        <v/>
      </c>
      <c r="N72" s="19">
        <f>IF($B72="","",IFERROR(IF($E72="Despesa",IF($F72="Pessoa 2",$I72,IF($F72="Casal",$I72/2,0)),0),0))</f>
        <v/>
      </c>
      <c r="O72" s="19">
        <f>IF($B72="","",IF($E72="Receita",$I72,0))</f>
        <v/>
      </c>
      <c r="P72" s="19">
        <f>IF($B72="","",IF($E72="Despesa",$I72,0))</f>
        <v/>
      </c>
      <c r="Q72" s="8">
        <f>IF($B72="","",IFERROR(VLOOKUP($D72,'Categorias'!$A$2:$B$9,2,FALSE),"Não classificado"))</f>
        <v/>
      </c>
    </row>
    <row r="73" ht="22" customHeight="1">
      <c r="A73" s="2" t="n"/>
      <c r="B73" s="17" t="n"/>
      <c r="C73" s="4" t="n"/>
      <c r="D73" s="2" t="n"/>
      <c r="E73" s="2" t="n"/>
      <c r="F73" s="2" t="n"/>
      <c r="G73" s="2" t="n"/>
      <c r="H73" s="2" t="n"/>
      <c r="I73" s="18" t="n"/>
      <c r="J73" s="9">
        <f>IF($B73="","",IFERROR(TEXT($B73,"mm/yyyy"),""))</f>
        <v/>
      </c>
      <c r="K73" s="2" t="n"/>
      <c r="L73" s="4" t="n"/>
      <c r="M73" s="20">
        <f>IF($B73="","",IFERROR(IF($E73="Despesa",IF($F73="Pessoa 1",$I73,IF($F73="Casal",$I73/2,0)),0),0))</f>
        <v/>
      </c>
      <c r="N73" s="20">
        <f>IF($B73="","",IFERROR(IF($E73="Despesa",IF($F73="Pessoa 2",$I73,IF($F73="Casal",$I73/2,0)),0),0))</f>
        <v/>
      </c>
      <c r="O73" s="20">
        <f>IF($B73="","",IF($E73="Receita",$I73,0))</f>
        <v/>
      </c>
      <c r="P73" s="20">
        <f>IF($B73="","",IF($E73="Despesa",$I73,0))</f>
        <v/>
      </c>
      <c r="Q73" s="11">
        <f>IF($B73="","",IFERROR(VLOOKUP($D73,'Categorias'!$A$2:$B$9,2,FALSE),"Não classificado"))</f>
        <v/>
      </c>
    </row>
    <row r="74" ht="22" customHeight="1">
      <c r="A74" s="2" t="n"/>
      <c r="B74" s="17" t="n"/>
      <c r="C74" s="4" t="n"/>
      <c r="D74" s="2" t="n"/>
      <c r="E74" s="2" t="n"/>
      <c r="F74" s="2" t="n"/>
      <c r="G74" s="2" t="n"/>
      <c r="H74" s="2" t="n"/>
      <c r="I74" s="18" t="n"/>
      <c r="J74" s="6">
        <f>IF($B74="","",IFERROR(TEXT($B74,"mm/yyyy"),""))</f>
        <v/>
      </c>
      <c r="K74" s="2" t="n"/>
      <c r="L74" s="4" t="n"/>
      <c r="M74" s="19">
        <f>IF($B74="","",IFERROR(IF($E74="Despesa",IF($F74="Pessoa 1",$I74,IF($F74="Casal",$I74/2,0)),0),0))</f>
        <v/>
      </c>
      <c r="N74" s="19">
        <f>IF($B74="","",IFERROR(IF($E74="Despesa",IF($F74="Pessoa 2",$I74,IF($F74="Casal",$I74/2,0)),0),0))</f>
        <v/>
      </c>
      <c r="O74" s="19">
        <f>IF($B74="","",IF($E74="Receita",$I74,0))</f>
        <v/>
      </c>
      <c r="P74" s="19">
        <f>IF($B74="","",IF($E74="Despesa",$I74,0))</f>
        <v/>
      </c>
      <c r="Q74" s="8">
        <f>IF($B74="","",IFERROR(VLOOKUP($D74,'Categorias'!$A$2:$B$9,2,FALSE),"Não classificado"))</f>
        <v/>
      </c>
    </row>
    <row r="75" ht="22" customHeight="1">
      <c r="A75" s="2" t="n"/>
      <c r="B75" s="17" t="n"/>
      <c r="C75" s="4" t="n"/>
      <c r="D75" s="2" t="n"/>
      <c r="E75" s="2" t="n"/>
      <c r="F75" s="2" t="n"/>
      <c r="G75" s="2" t="n"/>
      <c r="H75" s="2" t="n"/>
      <c r="I75" s="18" t="n"/>
      <c r="J75" s="9">
        <f>IF($B75="","",IFERROR(TEXT($B75,"mm/yyyy"),""))</f>
        <v/>
      </c>
      <c r="K75" s="2" t="n"/>
      <c r="L75" s="4" t="n"/>
      <c r="M75" s="20">
        <f>IF($B75="","",IFERROR(IF($E75="Despesa",IF($F75="Pessoa 1",$I75,IF($F75="Casal",$I75/2,0)),0),0))</f>
        <v/>
      </c>
      <c r="N75" s="20">
        <f>IF($B75="","",IFERROR(IF($E75="Despesa",IF($F75="Pessoa 2",$I75,IF($F75="Casal",$I75/2,0)),0),0))</f>
        <v/>
      </c>
      <c r="O75" s="20">
        <f>IF($B75="","",IF($E75="Receita",$I75,0))</f>
        <v/>
      </c>
      <c r="P75" s="20">
        <f>IF($B75="","",IF($E75="Despesa",$I75,0))</f>
        <v/>
      </c>
      <c r="Q75" s="11">
        <f>IF($B75="","",IFERROR(VLOOKUP($D75,'Categorias'!$A$2:$B$9,2,FALSE),"Não classificado"))</f>
        <v/>
      </c>
    </row>
    <row r="76" ht="22" customHeight="1">
      <c r="A76" s="2" t="n"/>
      <c r="B76" s="17" t="n"/>
      <c r="C76" s="4" t="n"/>
      <c r="D76" s="2" t="n"/>
      <c r="E76" s="2" t="n"/>
      <c r="F76" s="2" t="n"/>
      <c r="G76" s="2" t="n"/>
      <c r="H76" s="2" t="n"/>
      <c r="I76" s="18" t="n"/>
      <c r="J76" s="6">
        <f>IF($B76="","",IFERROR(TEXT($B76,"mm/yyyy"),""))</f>
        <v/>
      </c>
      <c r="K76" s="2" t="n"/>
      <c r="L76" s="4" t="n"/>
      <c r="M76" s="19">
        <f>IF($B76="","",IFERROR(IF($E76="Despesa",IF($F76="Pessoa 1",$I76,IF($F76="Casal",$I76/2,0)),0),0))</f>
        <v/>
      </c>
      <c r="N76" s="19">
        <f>IF($B76="","",IFERROR(IF($E76="Despesa",IF($F76="Pessoa 2",$I76,IF($F76="Casal",$I76/2,0)),0),0))</f>
        <v/>
      </c>
      <c r="O76" s="19">
        <f>IF($B76="","",IF($E76="Receita",$I76,0))</f>
        <v/>
      </c>
      <c r="P76" s="19">
        <f>IF($B76="","",IF($E76="Despesa",$I76,0))</f>
        <v/>
      </c>
      <c r="Q76" s="8">
        <f>IF($B76="","",IFERROR(VLOOKUP($D76,'Categorias'!$A$2:$B$9,2,FALSE),"Não classificado"))</f>
        <v/>
      </c>
    </row>
    <row r="77" ht="22" customHeight="1">
      <c r="A77" s="2" t="n"/>
      <c r="B77" s="17" t="n"/>
      <c r="C77" s="4" t="n"/>
      <c r="D77" s="2" t="n"/>
      <c r="E77" s="2" t="n"/>
      <c r="F77" s="2" t="n"/>
      <c r="G77" s="2" t="n"/>
      <c r="H77" s="2" t="n"/>
      <c r="I77" s="18" t="n"/>
      <c r="J77" s="9">
        <f>IF($B77="","",IFERROR(TEXT($B77,"mm/yyyy"),""))</f>
        <v/>
      </c>
      <c r="K77" s="2" t="n"/>
      <c r="L77" s="4" t="n"/>
      <c r="M77" s="20">
        <f>IF($B77="","",IFERROR(IF($E77="Despesa",IF($F77="Pessoa 1",$I77,IF($F77="Casal",$I77/2,0)),0),0))</f>
        <v/>
      </c>
      <c r="N77" s="20">
        <f>IF($B77="","",IFERROR(IF($E77="Despesa",IF($F77="Pessoa 2",$I77,IF($F77="Casal",$I77/2,0)),0),0))</f>
        <v/>
      </c>
      <c r="O77" s="20">
        <f>IF($B77="","",IF($E77="Receita",$I77,0))</f>
        <v/>
      </c>
      <c r="P77" s="20">
        <f>IF($B77="","",IF($E77="Despesa",$I77,0))</f>
        <v/>
      </c>
      <c r="Q77" s="11">
        <f>IF($B77="","",IFERROR(VLOOKUP($D77,'Categorias'!$A$2:$B$9,2,FALSE),"Não classificado"))</f>
        <v/>
      </c>
    </row>
    <row r="78" ht="22" customHeight="1">
      <c r="A78" s="2" t="n"/>
      <c r="B78" s="17" t="n"/>
      <c r="C78" s="4" t="n"/>
      <c r="D78" s="2" t="n"/>
      <c r="E78" s="2" t="n"/>
      <c r="F78" s="2" t="n"/>
      <c r="G78" s="2" t="n"/>
      <c r="H78" s="2" t="n"/>
      <c r="I78" s="18" t="n"/>
      <c r="J78" s="6">
        <f>IF($B78="","",IFERROR(TEXT($B78,"mm/yyyy"),""))</f>
        <v/>
      </c>
      <c r="K78" s="2" t="n"/>
      <c r="L78" s="4" t="n"/>
      <c r="M78" s="19">
        <f>IF($B78="","",IFERROR(IF($E78="Despesa",IF($F78="Pessoa 1",$I78,IF($F78="Casal",$I78/2,0)),0),0))</f>
        <v/>
      </c>
      <c r="N78" s="19">
        <f>IF($B78="","",IFERROR(IF($E78="Despesa",IF($F78="Pessoa 2",$I78,IF($F78="Casal",$I78/2,0)),0),0))</f>
        <v/>
      </c>
      <c r="O78" s="19">
        <f>IF($B78="","",IF($E78="Receita",$I78,0))</f>
        <v/>
      </c>
      <c r="P78" s="19">
        <f>IF($B78="","",IF($E78="Despesa",$I78,0))</f>
        <v/>
      </c>
      <c r="Q78" s="8">
        <f>IF($B78="","",IFERROR(VLOOKUP($D78,'Categorias'!$A$2:$B$9,2,FALSE),"Não classificado"))</f>
        <v/>
      </c>
    </row>
    <row r="79" ht="22" customHeight="1">
      <c r="A79" s="2" t="n"/>
      <c r="B79" s="17" t="n"/>
      <c r="C79" s="4" t="n"/>
      <c r="D79" s="2" t="n"/>
      <c r="E79" s="2" t="n"/>
      <c r="F79" s="2" t="n"/>
      <c r="G79" s="2" t="n"/>
      <c r="H79" s="2" t="n"/>
      <c r="I79" s="18" t="n"/>
      <c r="J79" s="9">
        <f>IF($B79="","",IFERROR(TEXT($B79,"mm/yyyy"),""))</f>
        <v/>
      </c>
      <c r="K79" s="2" t="n"/>
      <c r="L79" s="4" t="n"/>
      <c r="M79" s="20">
        <f>IF($B79="","",IFERROR(IF($E79="Despesa",IF($F79="Pessoa 1",$I79,IF($F79="Casal",$I79/2,0)),0),0))</f>
        <v/>
      </c>
      <c r="N79" s="20">
        <f>IF($B79="","",IFERROR(IF($E79="Despesa",IF($F79="Pessoa 2",$I79,IF($F79="Casal",$I79/2,0)),0),0))</f>
        <v/>
      </c>
      <c r="O79" s="20">
        <f>IF($B79="","",IF($E79="Receita",$I79,0))</f>
        <v/>
      </c>
      <c r="P79" s="20">
        <f>IF($B79="","",IF($E79="Despesa",$I79,0))</f>
        <v/>
      </c>
      <c r="Q79" s="11">
        <f>IF($B79="","",IFERROR(VLOOKUP($D79,'Categorias'!$A$2:$B$9,2,FALSE),"Não classificado"))</f>
        <v/>
      </c>
    </row>
    <row r="80" ht="22" customHeight="1">
      <c r="A80" s="2" t="n"/>
      <c r="B80" s="17" t="n"/>
      <c r="C80" s="4" t="n"/>
      <c r="D80" s="2" t="n"/>
      <c r="E80" s="2" t="n"/>
      <c r="F80" s="2" t="n"/>
      <c r="G80" s="2" t="n"/>
      <c r="H80" s="2" t="n"/>
      <c r="I80" s="18" t="n"/>
      <c r="J80" s="6">
        <f>IF($B80="","",IFERROR(TEXT($B80,"mm/yyyy"),""))</f>
        <v/>
      </c>
      <c r="K80" s="2" t="n"/>
      <c r="L80" s="4" t="n"/>
      <c r="M80" s="19">
        <f>IF($B80="","",IFERROR(IF($E80="Despesa",IF($F80="Pessoa 1",$I80,IF($F80="Casal",$I80/2,0)),0),0))</f>
        <v/>
      </c>
      <c r="N80" s="19">
        <f>IF($B80="","",IFERROR(IF($E80="Despesa",IF($F80="Pessoa 2",$I80,IF($F80="Casal",$I80/2,0)),0),0))</f>
        <v/>
      </c>
      <c r="O80" s="19">
        <f>IF($B80="","",IF($E80="Receita",$I80,0))</f>
        <v/>
      </c>
      <c r="P80" s="19">
        <f>IF($B80="","",IF($E80="Despesa",$I80,0))</f>
        <v/>
      </c>
      <c r="Q80" s="8">
        <f>IF($B80="","",IFERROR(VLOOKUP($D80,'Categorias'!$A$2:$B$9,2,FALSE),"Não classificado"))</f>
        <v/>
      </c>
    </row>
    <row r="81" ht="22" customHeight="1">
      <c r="A81" s="2" t="n"/>
      <c r="B81" s="17" t="n"/>
      <c r="C81" s="4" t="n"/>
      <c r="D81" s="2" t="n"/>
      <c r="E81" s="2" t="n"/>
      <c r="F81" s="2" t="n"/>
      <c r="G81" s="2" t="n"/>
      <c r="H81" s="2" t="n"/>
      <c r="I81" s="18" t="n"/>
      <c r="J81" s="9">
        <f>IF($B81="","",IFERROR(TEXT($B81,"mm/yyyy"),""))</f>
        <v/>
      </c>
      <c r="K81" s="2" t="n"/>
      <c r="L81" s="4" t="n"/>
      <c r="M81" s="20">
        <f>IF($B81="","",IFERROR(IF($E81="Despesa",IF($F81="Pessoa 1",$I81,IF($F81="Casal",$I81/2,0)),0),0))</f>
        <v/>
      </c>
      <c r="N81" s="20">
        <f>IF($B81="","",IFERROR(IF($E81="Despesa",IF($F81="Pessoa 2",$I81,IF($F81="Casal",$I81/2,0)),0),0))</f>
        <v/>
      </c>
      <c r="O81" s="20">
        <f>IF($B81="","",IF($E81="Receita",$I81,0))</f>
        <v/>
      </c>
      <c r="P81" s="20">
        <f>IF($B81="","",IF($E81="Despesa",$I81,0))</f>
        <v/>
      </c>
      <c r="Q81" s="11">
        <f>IF($B81="","",IFERROR(VLOOKUP($D81,'Categorias'!$A$2:$B$9,2,FALSE),"Não classificado"))</f>
        <v/>
      </c>
    </row>
    <row r="82" ht="22" customHeight="1">
      <c r="A82" s="2" t="n"/>
      <c r="B82" s="17" t="n"/>
      <c r="C82" s="4" t="n"/>
      <c r="D82" s="2" t="n"/>
      <c r="E82" s="2" t="n"/>
      <c r="F82" s="2" t="n"/>
      <c r="G82" s="2" t="n"/>
      <c r="H82" s="2" t="n"/>
      <c r="I82" s="18" t="n"/>
      <c r="J82" s="6">
        <f>IF($B82="","",IFERROR(TEXT($B82,"mm/yyyy"),""))</f>
        <v/>
      </c>
      <c r="K82" s="2" t="n"/>
      <c r="L82" s="4" t="n"/>
      <c r="M82" s="19">
        <f>IF($B82="","",IFERROR(IF($E82="Despesa",IF($F82="Pessoa 1",$I82,IF($F82="Casal",$I82/2,0)),0),0))</f>
        <v/>
      </c>
      <c r="N82" s="19">
        <f>IF($B82="","",IFERROR(IF($E82="Despesa",IF($F82="Pessoa 2",$I82,IF($F82="Casal",$I82/2,0)),0),0))</f>
        <v/>
      </c>
      <c r="O82" s="19">
        <f>IF($B82="","",IF($E82="Receita",$I82,0))</f>
        <v/>
      </c>
      <c r="P82" s="19">
        <f>IF($B82="","",IF($E82="Despesa",$I82,0))</f>
        <v/>
      </c>
      <c r="Q82" s="8">
        <f>IF($B82="","",IFERROR(VLOOKUP($D82,'Categorias'!$A$2:$B$9,2,FALSE),"Não classificado"))</f>
        <v/>
      </c>
    </row>
    <row r="83" ht="22" customHeight="1">
      <c r="A83" s="2" t="n"/>
      <c r="B83" s="17" t="n"/>
      <c r="C83" s="4" t="n"/>
      <c r="D83" s="2" t="n"/>
      <c r="E83" s="2" t="n"/>
      <c r="F83" s="2" t="n"/>
      <c r="G83" s="2" t="n"/>
      <c r="H83" s="2" t="n"/>
      <c r="I83" s="18" t="n"/>
      <c r="J83" s="9">
        <f>IF($B83="","",IFERROR(TEXT($B83,"mm/yyyy"),""))</f>
        <v/>
      </c>
      <c r="K83" s="2" t="n"/>
      <c r="L83" s="4" t="n"/>
      <c r="M83" s="20">
        <f>IF($B83="","",IFERROR(IF($E83="Despesa",IF($F83="Pessoa 1",$I83,IF($F83="Casal",$I83/2,0)),0),0))</f>
        <v/>
      </c>
      <c r="N83" s="20">
        <f>IF($B83="","",IFERROR(IF($E83="Despesa",IF($F83="Pessoa 2",$I83,IF($F83="Casal",$I83/2,0)),0),0))</f>
        <v/>
      </c>
      <c r="O83" s="20">
        <f>IF($B83="","",IF($E83="Receita",$I83,0))</f>
        <v/>
      </c>
      <c r="P83" s="20">
        <f>IF($B83="","",IF($E83="Despesa",$I83,0))</f>
        <v/>
      </c>
      <c r="Q83" s="11">
        <f>IF($B83="","",IFERROR(VLOOKUP($D83,'Categorias'!$A$2:$B$9,2,FALSE),"Não classificado"))</f>
        <v/>
      </c>
    </row>
    <row r="84" ht="22" customHeight="1">
      <c r="A84" s="2" t="n"/>
      <c r="B84" s="17" t="n"/>
      <c r="C84" s="4" t="n"/>
      <c r="D84" s="2" t="n"/>
      <c r="E84" s="2" t="n"/>
      <c r="F84" s="2" t="n"/>
      <c r="G84" s="2" t="n"/>
      <c r="H84" s="2" t="n"/>
      <c r="I84" s="18" t="n"/>
      <c r="J84" s="6">
        <f>IF($B84="","",IFERROR(TEXT($B84,"mm/yyyy"),""))</f>
        <v/>
      </c>
      <c r="K84" s="2" t="n"/>
      <c r="L84" s="4" t="n"/>
      <c r="M84" s="19">
        <f>IF($B84="","",IFERROR(IF($E84="Despesa",IF($F84="Pessoa 1",$I84,IF($F84="Casal",$I84/2,0)),0),0))</f>
        <v/>
      </c>
      <c r="N84" s="19">
        <f>IF($B84="","",IFERROR(IF($E84="Despesa",IF($F84="Pessoa 2",$I84,IF($F84="Casal",$I84/2,0)),0),0))</f>
        <v/>
      </c>
      <c r="O84" s="19">
        <f>IF($B84="","",IF($E84="Receita",$I84,0))</f>
        <v/>
      </c>
      <c r="P84" s="19">
        <f>IF($B84="","",IF($E84="Despesa",$I84,0))</f>
        <v/>
      </c>
      <c r="Q84" s="8">
        <f>IF($B84="","",IFERROR(VLOOKUP($D84,'Categorias'!$A$2:$B$9,2,FALSE),"Não classificado"))</f>
        <v/>
      </c>
    </row>
    <row r="85" ht="22" customHeight="1">
      <c r="A85" s="2" t="n"/>
      <c r="B85" s="17" t="n"/>
      <c r="C85" s="4" t="n"/>
      <c r="D85" s="2" t="n"/>
      <c r="E85" s="2" t="n"/>
      <c r="F85" s="2" t="n"/>
      <c r="G85" s="2" t="n"/>
      <c r="H85" s="2" t="n"/>
      <c r="I85" s="18" t="n"/>
      <c r="J85" s="9">
        <f>IF($B85="","",IFERROR(TEXT($B85,"mm/yyyy"),""))</f>
        <v/>
      </c>
      <c r="K85" s="2" t="n"/>
      <c r="L85" s="4" t="n"/>
      <c r="M85" s="20">
        <f>IF($B85="","",IFERROR(IF($E85="Despesa",IF($F85="Pessoa 1",$I85,IF($F85="Casal",$I85/2,0)),0),0))</f>
        <v/>
      </c>
      <c r="N85" s="20">
        <f>IF($B85="","",IFERROR(IF($E85="Despesa",IF($F85="Pessoa 2",$I85,IF($F85="Casal",$I85/2,0)),0),0))</f>
        <v/>
      </c>
      <c r="O85" s="20">
        <f>IF($B85="","",IF($E85="Receita",$I85,0))</f>
        <v/>
      </c>
      <c r="P85" s="20">
        <f>IF($B85="","",IF($E85="Despesa",$I85,0))</f>
        <v/>
      </c>
      <c r="Q85" s="11">
        <f>IF($B85="","",IFERROR(VLOOKUP($D85,'Categorias'!$A$2:$B$9,2,FALSE),"Não classificado"))</f>
        <v/>
      </c>
    </row>
    <row r="86" ht="22" customHeight="1">
      <c r="A86" s="2" t="n"/>
      <c r="B86" s="17" t="n"/>
      <c r="C86" s="4" t="n"/>
      <c r="D86" s="2" t="n"/>
      <c r="E86" s="2" t="n"/>
      <c r="F86" s="2" t="n"/>
      <c r="G86" s="2" t="n"/>
      <c r="H86" s="2" t="n"/>
      <c r="I86" s="18" t="n"/>
      <c r="J86" s="6">
        <f>IF($B86="","",IFERROR(TEXT($B86,"mm/yyyy"),""))</f>
        <v/>
      </c>
      <c r="K86" s="2" t="n"/>
      <c r="L86" s="4" t="n"/>
      <c r="M86" s="19">
        <f>IF($B86="","",IFERROR(IF($E86="Despesa",IF($F86="Pessoa 1",$I86,IF($F86="Casal",$I86/2,0)),0),0))</f>
        <v/>
      </c>
      <c r="N86" s="19">
        <f>IF($B86="","",IFERROR(IF($E86="Despesa",IF($F86="Pessoa 2",$I86,IF($F86="Casal",$I86/2,0)),0),0))</f>
        <v/>
      </c>
      <c r="O86" s="19">
        <f>IF($B86="","",IF($E86="Receita",$I86,0))</f>
        <v/>
      </c>
      <c r="P86" s="19">
        <f>IF($B86="","",IF($E86="Despesa",$I86,0))</f>
        <v/>
      </c>
      <c r="Q86" s="8">
        <f>IF($B86="","",IFERROR(VLOOKUP($D86,'Categorias'!$A$2:$B$9,2,FALSE),"Não classificado"))</f>
        <v/>
      </c>
    </row>
    <row r="87" ht="22" customHeight="1">
      <c r="A87" s="2" t="n"/>
      <c r="B87" s="17" t="n"/>
      <c r="C87" s="4" t="n"/>
      <c r="D87" s="2" t="n"/>
      <c r="E87" s="2" t="n"/>
      <c r="F87" s="2" t="n"/>
      <c r="G87" s="2" t="n"/>
      <c r="H87" s="2" t="n"/>
      <c r="I87" s="18" t="n"/>
      <c r="J87" s="9">
        <f>IF($B87="","",IFERROR(TEXT($B87,"mm/yyyy"),""))</f>
        <v/>
      </c>
      <c r="K87" s="2" t="n"/>
      <c r="L87" s="4" t="n"/>
      <c r="M87" s="20">
        <f>IF($B87="","",IFERROR(IF($E87="Despesa",IF($F87="Pessoa 1",$I87,IF($F87="Casal",$I87/2,0)),0),0))</f>
        <v/>
      </c>
      <c r="N87" s="20">
        <f>IF($B87="","",IFERROR(IF($E87="Despesa",IF($F87="Pessoa 2",$I87,IF($F87="Casal",$I87/2,0)),0),0))</f>
        <v/>
      </c>
      <c r="O87" s="20">
        <f>IF($B87="","",IF($E87="Receita",$I87,0))</f>
        <v/>
      </c>
      <c r="P87" s="20">
        <f>IF($B87="","",IF($E87="Despesa",$I87,0))</f>
        <v/>
      </c>
      <c r="Q87" s="11">
        <f>IF($B87="","",IFERROR(VLOOKUP($D87,'Categorias'!$A$2:$B$9,2,FALSE),"Não classificado"))</f>
        <v/>
      </c>
    </row>
    <row r="88" ht="22" customHeight="1">
      <c r="A88" s="2" t="n"/>
      <c r="B88" s="17" t="n"/>
      <c r="C88" s="4" t="n"/>
      <c r="D88" s="2" t="n"/>
      <c r="E88" s="2" t="n"/>
      <c r="F88" s="2" t="n"/>
      <c r="G88" s="2" t="n"/>
      <c r="H88" s="2" t="n"/>
      <c r="I88" s="18" t="n"/>
      <c r="J88" s="6">
        <f>IF($B88="","",IFERROR(TEXT($B88,"mm/yyyy"),""))</f>
        <v/>
      </c>
      <c r="K88" s="2" t="n"/>
      <c r="L88" s="4" t="n"/>
      <c r="M88" s="19">
        <f>IF($B88="","",IFERROR(IF($E88="Despesa",IF($F88="Pessoa 1",$I88,IF($F88="Casal",$I88/2,0)),0),0))</f>
        <v/>
      </c>
      <c r="N88" s="19">
        <f>IF($B88="","",IFERROR(IF($E88="Despesa",IF($F88="Pessoa 2",$I88,IF($F88="Casal",$I88/2,0)),0),0))</f>
        <v/>
      </c>
      <c r="O88" s="19">
        <f>IF($B88="","",IF($E88="Receita",$I88,0))</f>
        <v/>
      </c>
      <c r="P88" s="19">
        <f>IF($B88="","",IF($E88="Despesa",$I88,0))</f>
        <v/>
      </c>
      <c r="Q88" s="8">
        <f>IF($B88="","",IFERROR(VLOOKUP($D88,'Categorias'!$A$2:$B$9,2,FALSE),"Não classificado"))</f>
        <v/>
      </c>
    </row>
    <row r="89" ht="22" customHeight="1">
      <c r="A89" s="2" t="n"/>
      <c r="B89" s="17" t="n"/>
      <c r="C89" s="4" t="n"/>
      <c r="D89" s="2" t="n"/>
      <c r="E89" s="2" t="n"/>
      <c r="F89" s="2" t="n"/>
      <c r="G89" s="2" t="n"/>
      <c r="H89" s="2" t="n"/>
      <c r="I89" s="18" t="n"/>
      <c r="J89" s="9">
        <f>IF($B89="","",IFERROR(TEXT($B89,"mm/yyyy"),""))</f>
        <v/>
      </c>
      <c r="K89" s="2" t="n"/>
      <c r="L89" s="4" t="n"/>
      <c r="M89" s="20">
        <f>IF($B89="","",IFERROR(IF($E89="Despesa",IF($F89="Pessoa 1",$I89,IF($F89="Casal",$I89/2,0)),0),0))</f>
        <v/>
      </c>
      <c r="N89" s="20">
        <f>IF($B89="","",IFERROR(IF($E89="Despesa",IF($F89="Pessoa 2",$I89,IF($F89="Casal",$I89/2,0)),0),0))</f>
        <v/>
      </c>
      <c r="O89" s="20">
        <f>IF($B89="","",IF($E89="Receita",$I89,0))</f>
        <v/>
      </c>
      <c r="P89" s="20">
        <f>IF($B89="","",IF($E89="Despesa",$I89,0))</f>
        <v/>
      </c>
      <c r="Q89" s="11">
        <f>IF($B89="","",IFERROR(VLOOKUP($D89,'Categorias'!$A$2:$B$9,2,FALSE),"Não classificado"))</f>
        <v/>
      </c>
    </row>
    <row r="90" ht="22" customHeight="1">
      <c r="A90" s="2" t="n"/>
      <c r="B90" s="17" t="n"/>
      <c r="C90" s="4" t="n"/>
      <c r="D90" s="2" t="n"/>
      <c r="E90" s="2" t="n"/>
      <c r="F90" s="2" t="n"/>
      <c r="G90" s="2" t="n"/>
      <c r="H90" s="2" t="n"/>
      <c r="I90" s="18" t="n"/>
      <c r="J90" s="6">
        <f>IF($B90="","",IFERROR(TEXT($B90,"mm/yyyy"),""))</f>
        <v/>
      </c>
      <c r="K90" s="2" t="n"/>
      <c r="L90" s="4" t="n"/>
      <c r="M90" s="19">
        <f>IF($B90="","",IFERROR(IF($E90="Despesa",IF($F90="Pessoa 1",$I90,IF($F90="Casal",$I90/2,0)),0),0))</f>
        <v/>
      </c>
      <c r="N90" s="19">
        <f>IF($B90="","",IFERROR(IF($E90="Despesa",IF($F90="Pessoa 2",$I90,IF($F90="Casal",$I90/2,0)),0),0))</f>
        <v/>
      </c>
      <c r="O90" s="19">
        <f>IF($B90="","",IF($E90="Receita",$I90,0))</f>
        <v/>
      </c>
      <c r="P90" s="19">
        <f>IF($B90="","",IF($E90="Despesa",$I90,0))</f>
        <v/>
      </c>
      <c r="Q90" s="8">
        <f>IF($B90="","",IFERROR(VLOOKUP($D90,'Categorias'!$A$2:$B$9,2,FALSE),"Não classificado"))</f>
        <v/>
      </c>
    </row>
    <row r="91" ht="22" customHeight="1">
      <c r="A91" s="2" t="n"/>
      <c r="B91" s="17" t="n"/>
      <c r="C91" s="4" t="n"/>
      <c r="D91" s="2" t="n"/>
      <c r="E91" s="2" t="n"/>
      <c r="F91" s="2" t="n"/>
      <c r="G91" s="2" t="n"/>
      <c r="H91" s="2" t="n"/>
      <c r="I91" s="18" t="n"/>
      <c r="J91" s="9">
        <f>IF($B91="","",IFERROR(TEXT($B91,"mm/yyyy"),""))</f>
        <v/>
      </c>
      <c r="K91" s="2" t="n"/>
      <c r="L91" s="4" t="n"/>
      <c r="M91" s="20">
        <f>IF($B91="","",IFERROR(IF($E91="Despesa",IF($F91="Pessoa 1",$I91,IF($F91="Casal",$I91/2,0)),0),0))</f>
        <v/>
      </c>
      <c r="N91" s="20">
        <f>IF($B91="","",IFERROR(IF($E91="Despesa",IF($F91="Pessoa 2",$I91,IF($F91="Casal",$I91/2,0)),0),0))</f>
        <v/>
      </c>
      <c r="O91" s="20">
        <f>IF($B91="","",IF($E91="Receita",$I91,0))</f>
        <v/>
      </c>
      <c r="P91" s="20">
        <f>IF($B91="","",IF($E91="Despesa",$I91,0))</f>
        <v/>
      </c>
      <c r="Q91" s="11">
        <f>IF($B91="","",IFERROR(VLOOKUP($D91,'Categorias'!$A$2:$B$9,2,FALSE),"Não classificado"))</f>
        <v/>
      </c>
    </row>
    <row r="92" ht="22" customHeight="1">
      <c r="A92" s="2" t="n"/>
      <c r="B92" s="17" t="n"/>
      <c r="C92" s="4" t="n"/>
      <c r="D92" s="2" t="n"/>
      <c r="E92" s="2" t="n"/>
      <c r="F92" s="2" t="n"/>
      <c r="G92" s="2" t="n"/>
      <c r="H92" s="2" t="n"/>
      <c r="I92" s="18" t="n"/>
      <c r="J92" s="6">
        <f>IF($B92="","",IFERROR(TEXT($B92,"mm/yyyy"),""))</f>
        <v/>
      </c>
      <c r="K92" s="2" t="n"/>
      <c r="L92" s="4" t="n"/>
      <c r="M92" s="19">
        <f>IF($B92="","",IFERROR(IF($E92="Despesa",IF($F92="Pessoa 1",$I92,IF($F92="Casal",$I92/2,0)),0),0))</f>
        <v/>
      </c>
      <c r="N92" s="19">
        <f>IF($B92="","",IFERROR(IF($E92="Despesa",IF($F92="Pessoa 2",$I92,IF($F92="Casal",$I92/2,0)),0),0))</f>
        <v/>
      </c>
      <c r="O92" s="19">
        <f>IF($B92="","",IF($E92="Receita",$I92,0))</f>
        <v/>
      </c>
      <c r="P92" s="19">
        <f>IF($B92="","",IF($E92="Despesa",$I92,0))</f>
        <v/>
      </c>
      <c r="Q92" s="8">
        <f>IF($B92="","",IFERROR(VLOOKUP($D92,'Categorias'!$A$2:$B$9,2,FALSE),"Não classificado"))</f>
        <v/>
      </c>
    </row>
    <row r="93" ht="22" customHeight="1">
      <c r="A93" s="2" t="n"/>
      <c r="B93" s="17" t="n"/>
      <c r="C93" s="4" t="n"/>
      <c r="D93" s="2" t="n"/>
      <c r="E93" s="2" t="n"/>
      <c r="F93" s="2" t="n"/>
      <c r="G93" s="2" t="n"/>
      <c r="H93" s="2" t="n"/>
      <c r="I93" s="18" t="n"/>
      <c r="J93" s="9">
        <f>IF($B93="","",IFERROR(TEXT($B93,"mm/yyyy"),""))</f>
        <v/>
      </c>
      <c r="K93" s="2" t="n"/>
      <c r="L93" s="4" t="n"/>
      <c r="M93" s="20">
        <f>IF($B93="","",IFERROR(IF($E93="Despesa",IF($F93="Pessoa 1",$I93,IF($F93="Casal",$I93/2,0)),0),0))</f>
        <v/>
      </c>
      <c r="N93" s="20">
        <f>IF($B93="","",IFERROR(IF($E93="Despesa",IF($F93="Pessoa 2",$I93,IF($F93="Casal",$I93/2,0)),0),0))</f>
        <v/>
      </c>
      <c r="O93" s="20">
        <f>IF($B93="","",IF($E93="Receita",$I93,0))</f>
        <v/>
      </c>
      <c r="P93" s="20">
        <f>IF($B93="","",IF($E93="Despesa",$I93,0))</f>
        <v/>
      </c>
      <c r="Q93" s="11">
        <f>IF($B93="","",IFERROR(VLOOKUP($D93,'Categorias'!$A$2:$B$9,2,FALSE),"Não classificado"))</f>
        <v/>
      </c>
    </row>
    <row r="94" ht="22" customHeight="1">
      <c r="A94" s="2" t="n"/>
      <c r="B94" s="17" t="n"/>
      <c r="C94" s="4" t="n"/>
      <c r="D94" s="2" t="n"/>
      <c r="E94" s="2" t="n"/>
      <c r="F94" s="2" t="n"/>
      <c r="G94" s="2" t="n"/>
      <c r="H94" s="2" t="n"/>
      <c r="I94" s="18" t="n"/>
      <c r="J94" s="6">
        <f>IF($B94="","",IFERROR(TEXT($B94,"mm/yyyy"),""))</f>
        <v/>
      </c>
      <c r="K94" s="2" t="n"/>
      <c r="L94" s="4" t="n"/>
      <c r="M94" s="19">
        <f>IF($B94="","",IFERROR(IF($E94="Despesa",IF($F94="Pessoa 1",$I94,IF($F94="Casal",$I94/2,0)),0),0))</f>
        <v/>
      </c>
      <c r="N94" s="19">
        <f>IF($B94="","",IFERROR(IF($E94="Despesa",IF($F94="Pessoa 2",$I94,IF($F94="Casal",$I94/2,0)),0),0))</f>
        <v/>
      </c>
      <c r="O94" s="19">
        <f>IF($B94="","",IF($E94="Receita",$I94,0))</f>
        <v/>
      </c>
      <c r="P94" s="19">
        <f>IF($B94="","",IF($E94="Despesa",$I94,0))</f>
        <v/>
      </c>
      <c r="Q94" s="8">
        <f>IF($B94="","",IFERROR(VLOOKUP($D94,'Categorias'!$A$2:$B$9,2,FALSE),"Não classificado"))</f>
        <v/>
      </c>
    </row>
    <row r="95" ht="22" customHeight="1">
      <c r="A95" s="2" t="n"/>
      <c r="B95" s="17" t="n"/>
      <c r="C95" s="4" t="n"/>
      <c r="D95" s="2" t="n"/>
      <c r="E95" s="2" t="n"/>
      <c r="F95" s="2" t="n"/>
      <c r="G95" s="2" t="n"/>
      <c r="H95" s="2" t="n"/>
      <c r="I95" s="18" t="n"/>
      <c r="J95" s="9">
        <f>IF($B95="","",IFERROR(TEXT($B95,"mm/yyyy"),""))</f>
        <v/>
      </c>
      <c r="K95" s="2" t="n"/>
      <c r="L95" s="4" t="n"/>
      <c r="M95" s="20">
        <f>IF($B95="","",IFERROR(IF($E95="Despesa",IF($F95="Pessoa 1",$I95,IF($F95="Casal",$I95/2,0)),0),0))</f>
        <v/>
      </c>
      <c r="N95" s="20">
        <f>IF($B95="","",IFERROR(IF($E95="Despesa",IF($F95="Pessoa 2",$I95,IF($F95="Casal",$I95/2,0)),0),0))</f>
        <v/>
      </c>
      <c r="O95" s="20">
        <f>IF($B95="","",IF($E95="Receita",$I95,0))</f>
        <v/>
      </c>
      <c r="P95" s="20">
        <f>IF($B95="","",IF($E95="Despesa",$I95,0))</f>
        <v/>
      </c>
      <c r="Q95" s="11">
        <f>IF($B95="","",IFERROR(VLOOKUP($D95,'Categorias'!$A$2:$B$9,2,FALSE),"Não classificado"))</f>
        <v/>
      </c>
    </row>
    <row r="96" ht="22" customHeight="1">
      <c r="A96" s="2" t="n"/>
      <c r="B96" s="17" t="n"/>
      <c r="C96" s="4" t="n"/>
      <c r="D96" s="2" t="n"/>
      <c r="E96" s="2" t="n"/>
      <c r="F96" s="2" t="n"/>
      <c r="G96" s="2" t="n"/>
      <c r="H96" s="2" t="n"/>
      <c r="I96" s="18" t="n"/>
      <c r="J96" s="6">
        <f>IF($B96="","",IFERROR(TEXT($B96,"mm/yyyy"),""))</f>
        <v/>
      </c>
      <c r="K96" s="2" t="n"/>
      <c r="L96" s="4" t="n"/>
      <c r="M96" s="19">
        <f>IF($B96="","",IFERROR(IF($E96="Despesa",IF($F96="Pessoa 1",$I96,IF($F96="Casal",$I96/2,0)),0),0))</f>
        <v/>
      </c>
      <c r="N96" s="19">
        <f>IF($B96="","",IFERROR(IF($E96="Despesa",IF($F96="Pessoa 2",$I96,IF($F96="Casal",$I96/2,0)),0),0))</f>
        <v/>
      </c>
      <c r="O96" s="19">
        <f>IF($B96="","",IF($E96="Receita",$I96,0))</f>
        <v/>
      </c>
      <c r="P96" s="19">
        <f>IF($B96="","",IF($E96="Despesa",$I96,0))</f>
        <v/>
      </c>
      <c r="Q96" s="8">
        <f>IF($B96="","",IFERROR(VLOOKUP($D96,'Categorias'!$A$2:$B$9,2,FALSE),"Não classificado"))</f>
        <v/>
      </c>
    </row>
    <row r="97" ht="22" customHeight="1">
      <c r="A97" s="2" t="n"/>
      <c r="B97" s="17" t="n"/>
      <c r="C97" s="4" t="n"/>
      <c r="D97" s="2" t="n"/>
      <c r="E97" s="2" t="n"/>
      <c r="F97" s="2" t="n"/>
      <c r="G97" s="2" t="n"/>
      <c r="H97" s="2" t="n"/>
      <c r="I97" s="18" t="n"/>
      <c r="J97" s="9">
        <f>IF($B97="","",IFERROR(TEXT($B97,"mm/yyyy"),""))</f>
        <v/>
      </c>
      <c r="K97" s="2" t="n"/>
      <c r="L97" s="4" t="n"/>
      <c r="M97" s="20">
        <f>IF($B97="","",IFERROR(IF($E97="Despesa",IF($F97="Pessoa 1",$I97,IF($F97="Casal",$I97/2,0)),0),0))</f>
        <v/>
      </c>
      <c r="N97" s="20">
        <f>IF($B97="","",IFERROR(IF($E97="Despesa",IF($F97="Pessoa 2",$I97,IF($F97="Casal",$I97/2,0)),0),0))</f>
        <v/>
      </c>
      <c r="O97" s="20">
        <f>IF($B97="","",IF($E97="Receita",$I97,0))</f>
        <v/>
      </c>
      <c r="P97" s="20">
        <f>IF($B97="","",IF($E97="Despesa",$I97,0))</f>
        <v/>
      </c>
      <c r="Q97" s="11">
        <f>IF($B97="","",IFERROR(VLOOKUP($D97,'Categorias'!$A$2:$B$9,2,FALSE),"Não classificado"))</f>
        <v/>
      </c>
    </row>
    <row r="98" ht="22" customHeight="1">
      <c r="A98" s="2" t="n"/>
      <c r="B98" s="17" t="n"/>
      <c r="C98" s="4" t="n"/>
      <c r="D98" s="2" t="n"/>
      <c r="E98" s="2" t="n"/>
      <c r="F98" s="2" t="n"/>
      <c r="G98" s="2" t="n"/>
      <c r="H98" s="2" t="n"/>
      <c r="I98" s="18" t="n"/>
      <c r="J98" s="6">
        <f>IF($B98="","",IFERROR(TEXT($B98,"mm/yyyy"),""))</f>
        <v/>
      </c>
      <c r="K98" s="2" t="n"/>
      <c r="L98" s="4" t="n"/>
      <c r="M98" s="19">
        <f>IF($B98="","",IFERROR(IF($E98="Despesa",IF($F98="Pessoa 1",$I98,IF($F98="Casal",$I98/2,0)),0),0))</f>
        <v/>
      </c>
      <c r="N98" s="19">
        <f>IF($B98="","",IFERROR(IF($E98="Despesa",IF($F98="Pessoa 2",$I98,IF($F98="Casal",$I98/2,0)),0),0))</f>
        <v/>
      </c>
      <c r="O98" s="19">
        <f>IF($B98="","",IF($E98="Receita",$I98,0))</f>
        <v/>
      </c>
      <c r="P98" s="19">
        <f>IF($B98="","",IF($E98="Despesa",$I98,0))</f>
        <v/>
      </c>
      <c r="Q98" s="8">
        <f>IF($B98="","",IFERROR(VLOOKUP($D98,'Categorias'!$A$2:$B$9,2,FALSE),"Não classificado"))</f>
        <v/>
      </c>
    </row>
    <row r="99" ht="22" customHeight="1">
      <c r="A99" s="2" t="n"/>
      <c r="B99" s="17" t="n"/>
      <c r="C99" s="4" t="n"/>
      <c r="D99" s="2" t="n"/>
      <c r="E99" s="2" t="n"/>
      <c r="F99" s="2" t="n"/>
      <c r="G99" s="2" t="n"/>
      <c r="H99" s="2" t="n"/>
      <c r="I99" s="18" t="n"/>
      <c r="J99" s="9">
        <f>IF($B99="","",IFERROR(TEXT($B99,"mm/yyyy"),""))</f>
        <v/>
      </c>
      <c r="K99" s="2" t="n"/>
      <c r="L99" s="4" t="n"/>
      <c r="M99" s="20">
        <f>IF($B99="","",IFERROR(IF($E99="Despesa",IF($F99="Pessoa 1",$I99,IF($F99="Casal",$I99/2,0)),0),0))</f>
        <v/>
      </c>
      <c r="N99" s="20">
        <f>IF($B99="","",IFERROR(IF($E99="Despesa",IF($F99="Pessoa 2",$I99,IF($F99="Casal",$I99/2,0)),0),0))</f>
        <v/>
      </c>
      <c r="O99" s="20">
        <f>IF($B99="","",IF($E99="Receita",$I99,0))</f>
        <v/>
      </c>
      <c r="P99" s="20">
        <f>IF($B99="","",IF($E99="Despesa",$I99,0))</f>
        <v/>
      </c>
      <c r="Q99" s="11">
        <f>IF($B99="","",IFERROR(VLOOKUP($D99,'Categorias'!$A$2:$B$9,2,FALSE),"Não classificado"))</f>
        <v/>
      </c>
    </row>
    <row r="100" ht="22" customHeight="1">
      <c r="A100" s="2" t="n"/>
      <c r="B100" s="17" t="n"/>
      <c r="C100" s="4" t="n"/>
      <c r="D100" s="2" t="n"/>
      <c r="E100" s="2" t="n"/>
      <c r="F100" s="2" t="n"/>
      <c r="G100" s="2" t="n"/>
      <c r="H100" s="2" t="n"/>
      <c r="I100" s="18" t="n"/>
      <c r="J100" s="6">
        <f>IF($B100="","",IFERROR(TEXT($B100,"mm/yyyy"),""))</f>
        <v/>
      </c>
      <c r="K100" s="2" t="n"/>
      <c r="L100" s="4" t="n"/>
      <c r="M100" s="19">
        <f>IF($B100="","",IFERROR(IF($E100="Despesa",IF($F100="Pessoa 1",$I100,IF($F100="Casal",$I100/2,0)),0),0))</f>
        <v/>
      </c>
      <c r="N100" s="19">
        <f>IF($B100="","",IFERROR(IF($E100="Despesa",IF($F100="Pessoa 2",$I100,IF($F100="Casal",$I100/2,0)),0),0))</f>
        <v/>
      </c>
      <c r="O100" s="19">
        <f>IF($B100="","",IF($E100="Receita",$I100,0))</f>
        <v/>
      </c>
      <c r="P100" s="19">
        <f>IF($B100="","",IF($E100="Despesa",$I100,0))</f>
        <v/>
      </c>
      <c r="Q100" s="8">
        <f>IF($B100="","",IFERROR(VLOOKUP($D100,'Categorias'!$A$2:$B$9,2,FALSE),"Não classificado"))</f>
        <v/>
      </c>
    </row>
    <row r="101" ht="22" customHeight="1">
      <c r="A101" s="2" t="n"/>
      <c r="B101" s="17" t="n"/>
      <c r="C101" s="4" t="n"/>
      <c r="D101" s="2" t="n"/>
      <c r="E101" s="2" t="n"/>
      <c r="F101" s="2" t="n"/>
      <c r="G101" s="2" t="n"/>
      <c r="H101" s="2" t="n"/>
      <c r="I101" s="18" t="n"/>
      <c r="J101" s="9">
        <f>IF($B101="","",IFERROR(TEXT($B101,"mm/yyyy"),""))</f>
        <v/>
      </c>
      <c r="K101" s="2" t="n"/>
      <c r="L101" s="4" t="n"/>
      <c r="M101" s="20">
        <f>IF($B101="","",IFERROR(IF($E101="Despesa",IF($F101="Pessoa 1",$I101,IF($F101="Casal",$I101/2,0)),0),0))</f>
        <v/>
      </c>
      <c r="N101" s="20">
        <f>IF($B101="","",IFERROR(IF($E101="Despesa",IF($F101="Pessoa 2",$I101,IF($F101="Casal",$I101/2,0)),0),0))</f>
        <v/>
      </c>
      <c r="O101" s="20">
        <f>IF($B101="","",IF($E101="Receita",$I101,0))</f>
        <v/>
      </c>
      <c r="P101" s="20">
        <f>IF($B101="","",IF($E101="Despesa",$I101,0))</f>
        <v/>
      </c>
      <c r="Q101" s="11">
        <f>IF($B101="","",IFERROR(VLOOKUP($D101,'Categorias'!$A$2:$B$9,2,FALSE),"Não classificado"))</f>
        <v/>
      </c>
    </row>
  </sheetData>
  <autoFilter ref="A1:Q101"/>
  <conditionalFormatting sqref="K2:K101">
    <cfRule type="expression" priority="1" dxfId="0">
      <formula>K2="Não"</formula>
    </cfRule>
  </conditionalFormatting>
  <dataValidations count="9">
    <dataValidation sqref="A2:A101" showErrorMessage="1" showInputMessage="1" allowBlank="1" type="whole" operator="greaterThan">
      <formula1>0</formula1>
    </dataValidation>
    <dataValidation sqref="B2:B101" showErrorMessage="1" showInputMessage="1" allowBlank="1" type="date" operator="greaterThan">
      <formula1>1</formula1>
    </dataValidation>
    <dataValidation sqref="D2:D101" showErrorMessage="1" showInputMessage="1" allowBlank="1" type="list">
      <formula1>'Categorias'!$A$2:$A$9</formula1>
    </dataValidation>
    <dataValidation sqref="E2:E101" showErrorMessage="1" showInputMessage="1" allowBlank="1" type="list">
      <formula1>"Receita,Despesa"</formula1>
    </dataValidation>
    <dataValidation sqref="F2:F101" showErrorMessage="1" showInputMessage="1" allowBlank="1" type="list">
      <formula1>"Pessoa 1,Pessoa 2,Casal"</formula1>
    </dataValidation>
    <dataValidation sqref="G2:G101" showErrorMessage="1" showInputMessage="1" allowBlank="1" type="list">
      <formula1>"Pessoal,Casa,Negócio"</formula1>
    </dataValidation>
    <dataValidation sqref="H2:H101" showErrorMessage="1" showInputMessage="1" allowBlank="1" type="list">
      <formula1>"Pix,Cartão,Débito,Dinheiro,Boleto"</formula1>
    </dataValidation>
    <dataValidation sqref="I2:I101" showErrorMessage="1" showInputMessage="1" allowBlank="1" type="decimal" operator="greaterThanOrEqual">
      <formula1>0</formula1>
    </dataValidation>
    <dataValidation sqref="K2:K101" showErrorMessage="1" showInputMessage="1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16" customWidth="1" min="4" max="4"/>
    <col width="25" customWidth="1" min="5" max="5"/>
    <col width="25" customWidth="1" min="6" max="6"/>
    <col width="21" customWidth="1" min="7" max="7"/>
    <col width="24" customWidth="1" min="8" max="8"/>
    <col width="20" customWidth="1" min="9" max="9"/>
    <col width="24" customWidth="1" min="10" max="10"/>
    <col width="29" customWidth="1" min="12" max="12"/>
    <col width="18" customWidth="1" min="13" max="13"/>
  </cols>
  <sheetData>
    <row r="1" ht="32" customHeight="1">
      <c r="A1" s="1" t="inlineStr">
        <is>
          <t>Mês</t>
        </is>
      </c>
      <c r="B1" s="1" t="inlineStr">
        <is>
          <t>Receitas (R$)</t>
        </is>
      </c>
      <c r="C1" s="1" t="inlineStr">
        <is>
          <t>Despesas (R$)</t>
        </is>
      </c>
      <c r="D1" s="1" t="inlineStr">
        <is>
          <t>Saldo (R$)</t>
        </is>
      </c>
      <c r="E1" s="1" t="inlineStr">
        <is>
          <t>Despesas da Pessoa 1 (R$)</t>
        </is>
      </c>
      <c r="F1" s="1" t="inlineStr">
        <is>
          <t>Despesas da Pessoa 2 (R$)</t>
        </is>
      </c>
      <c r="G1" s="1" t="inlineStr">
        <is>
          <t>Despesas da Casa (R$)</t>
        </is>
      </c>
      <c r="H1" s="1" t="inlineStr">
        <is>
          <t>Despesas do Negócio (R$)</t>
        </is>
      </c>
      <c r="I1" s="1" t="inlineStr">
        <is>
          <t>Despesas Pagas (R$)</t>
        </is>
      </c>
      <c r="J1" s="1" t="inlineStr">
        <is>
          <t>Despesas Pendentes (R$)</t>
        </is>
      </c>
      <c r="L1" s="12" t="inlineStr">
        <is>
          <t>Indicador</t>
        </is>
      </c>
      <c r="M1" s="12" t="inlineStr">
        <is>
          <t>Valor</t>
        </is>
      </c>
    </row>
    <row r="2" ht="24" customHeight="1">
      <c r="A2" s="6" t="inlineStr">
        <is>
          <t>08/2026</t>
        </is>
      </c>
      <c r="B2" s="19">
        <f>IFERROR(SUMIF('Lançamentos'!$J$2:$J$101,$A2,'Lançamentos'!$O$2:$O$101),0)</f>
        <v/>
      </c>
      <c r="C2" s="19">
        <f>IFERROR(SUMIF('Lançamentos'!$J$2:$J$101,$A2,'Lançamentos'!$P$2:$P$101),0)</f>
        <v/>
      </c>
      <c r="D2" s="19">
        <f>IF($A2="","",$B2-$C2)</f>
        <v/>
      </c>
      <c r="E2" s="19">
        <f>IFERROR(SUMIF('Lançamentos'!$J$2:$J$101,$A2,'Lançamentos'!$M$2:$M$101),0)</f>
        <v/>
      </c>
      <c r="F2" s="19">
        <f>IFERROR(SUMIF('Lançamentos'!$J$2:$J$101,$A2,'Lançamentos'!$N$2:$N$101),0)</f>
        <v/>
      </c>
      <c r="G2" s="19">
        <f>IFERROR(SUMIFS('Lançamentos'!$P$2:$P$101,'Lançamentos'!$J$2:$J$101,$A2,'Lançamentos'!$G$2:$G$101,"Casa"),0)</f>
        <v/>
      </c>
      <c r="H2" s="19">
        <f>IFERROR(SUMIFS('Lançamentos'!$P$2:$P$101,'Lançamentos'!$J$2:$J$101,$A2,'Lançamentos'!$G$2:$G$101,"Negócio"),0)</f>
        <v/>
      </c>
      <c r="I2" s="19">
        <f>IFERROR(SUMIFS('Lançamentos'!$P$2:$P$101,'Lançamentos'!$J$2:$J$101,$A2,'Lançamentos'!$K$2:$K$101,"Sim"),0)</f>
        <v/>
      </c>
      <c r="J2" s="19">
        <f>IFERROR(SUMIFS('Lançamentos'!$P$2:$P$101,'Lançamentos'!$J$2:$J$101,$A2,'Lançamentos'!$K$2:$K$101,"Não"),0)</f>
        <v/>
      </c>
      <c r="L2" s="13" t="inlineStr">
        <is>
          <t>Média mensal de despesas</t>
        </is>
      </c>
      <c r="M2" s="19">
        <f>IFERROR(AVERAGE($C$2:$C$3),0)</f>
        <v/>
      </c>
    </row>
    <row r="3" ht="24" customHeight="1">
      <c r="A3" s="9" t="inlineStr">
        <is>
          <t>09/2026</t>
        </is>
      </c>
      <c r="B3" s="20">
        <f>IFERROR(SUMIF('Lançamentos'!$J$2:$J$101,$A3,'Lançamentos'!$O$2:$O$101),0)</f>
        <v/>
      </c>
      <c r="C3" s="20">
        <f>IFERROR(SUMIF('Lançamentos'!$J$2:$J$101,$A3,'Lançamentos'!$P$2:$P$101),0)</f>
        <v/>
      </c>
      <c r="D3" s="20">
        <f>IF($A3="","",$B3-$C3)</f>
        <v/>
      </c>
      <c r="E3" s="20">
        <f>IFERROR(SUMIF('Lançamentos'!$J$2:$J$101,$A3,'Lançamentos'!$M$2:$M$101),0)</f>
        <v/>
      </c>
      <c r="F3" s="20">
        <f>IFERROR(SUMIF('Lançamentos'!$J$2:$J$101,$A3,'Lançamentos'!$N$2:$N$101),0)</f>
        <v/>
      </c>
      <c r="G3" s="20">
        <f>IFERROR(SUMIFS('Lançamentos'!$P$2:$P$101,'Lançamentos'!$J$2:$J$101,$A3,'Lançamentos'!$G$2:$G$101,"Casa"),0)</f>
        <v/>
      </c>
      <c r="H3" s="20">
        <f>IFERROR(SUMIFS('Lançamentos'!$P$2:$P$101,'Lançamentos'!$J$2:$J$101,$A3,'Lançamentos'!$G$2:$G$101,"Negócio"),0)</f>
        <v/>
      </c>
      <c r="I3" s="20">
        <f>IFERROR(SUMIFS('Lançamentos'!$P$2:$P$101,'Lançamentos'!$J$2:$J$101,$A3,'Lançamentos'!$K$2:$K$101,"Sim"),0)</f>
        <v/>
      </c>
      <c r="J3" s="20">
        <f>IFERROR(SUMIFS('Lançamentos'!$P$2:$P$101,'Lançamentos'!$J$2:$J$101,$A3,'Lançamentos'!$K$2:$K$101,"Não"),0)</f>
        <v/>
      </c>
      <c r="L3" s="14" t="inlineStr">
        <is>
          <t>Despesas pendentes (qtd.)</t>
        </is>
      </c>
      <c r="M3" s="15">
        <f>COUNTIF('Lançamentos'!$K$2:$K$101,"Não")</f>
        <v/>
      </c>
    </row>
    <row r="4">
      <c r="L4" s="13" t="inlineStr">
        <is>
          <t>Despesas pendentes (R$)</t>
        </is>
      </c>
      <c r="M4" s="19">
        <f>SUM($J$2:$J$3)</f>
        <v/>
      </c>
    </row>
  </sheetData>
  <conditionalFormatting sqref="D2:D3">
    <cfRule type="expression" priority="1" dxfId="1">
      <formula>D2&gt;0</formula>
    </cfRule>
    <cfRule type="expression" priority="2" dxfId="0">
      <formula>D2&lt;0</formula>
    </cfRule>
  </conditionalFormatting>
  <conditionalFormatting sqref="J2:J3">
    <cfRule type="expression" priority="3" dxfId="0">
      <formula>J2&gt;0</formula>
    </cfRule>
  </conditionalFormatting>
  <conditionalFormatting sqref="M3">
    <cfRule type="expression" priority="4" dxfId="0">
      <formula>M3&gt;0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48" customWidth="1" min="3" max="3"/>
  </cols>
  <sheetData>
    <row r="1" ht="30" customHeight="1">
      <c r="A1" s="1" t="inlineStr">
        <is>
          <t>Categoria</t>
        </is>
      </c>
      <c r="B1" s="1" t="inlineStr">
        <is>
          <t>Natureza padrão</t>
        </is>
      </c>
      <c r="C1" s="1" t="inlineStr">
        <is>
          <t>Observação</t>
        </is>
      </c>
    </row>
    <row r="2" ht="24" customHeight="1">
      <c r="A2" s="6" t="inlineStr">
        <is>
          <t>Moradia</t>
        </is>
      </c>
      <c r="B2" s="6" t="inlineStr">
        <is>
          <t>Casa</t>
        </is>
      </c>
      <c r="C2" s="8" t="inlineStr">
        <is>
          <t>Aluguel, condomínio e manutenção</t>
        </is>
      </c>
    </row>
    <row r="3" ht="24" customHeight="1">
      <c r="A3" s="9" t="inlineStr">
        <is>
          <t>Alimentação</t>
        </is>
      </c>
      <c r="B3" s="9" t="inlineStr">
        <is>
          <t>Casa</t>
        </is>
      </c>
      <c r="C3" s="11" t="inlineStr">
        <is>
          <t>Mercado e refeições</t>
        </is>
      </c>
    </row>
    <row r="4" ht="24" customHeight="1">
      <c r="A4" s="6" t="inlineStr">
        <is>
          <t>Transporte</t>
        </is>
      </c>
      <c r="B4" s="6" t="inlineStr">
        <is>
          <t>Casa</t>
        </is>
      </c>
      <c r="C4" s="8" t="inlineStr">
        <is>
          <t>Combustível, transporte público e estacionamento</t>
        </is>
      </c>
    </row>
    <row r="5" ht="24" customHeight="1">
      <c r="A5" s="9" t="inlineStr">
        <is>
          <t>Saúde</t>
        </is>
      </c>
      <c r="B5" s="9" t="inlineStr">
        <is>
          <t>Pessoal</t>
        </is>
      </c>
      <c r="C5" s="11" t="inlineStr">
        <is>
          <t>Farmácia e consultas</t>
        </is>
      </c>
    </row>
    <row r="6" ht="24" customHeight="1">
      <c r="A6" s="6" t="inlineStr">
        <is>
          <t>Lazer</t>
        </is>
      </c>
      <c r="B6" s="6" t="inlineStr">
        <is>
          <t>Pessoal</t>
        </is>
      </c>
      <c r="C6" s="8" t="inlineStr">
        <is>
          <t>Passeios e entretenimento</t>
        </is>
      </c>
    </row>
    <row r="7" ht="24" customHeight="1">
      <c r="A7" s="9" t="inlineStr">
        <is>
          <t>DAS</t>
        </is>
      </c>
      <c r="B7" s="9" t="inlineStr">
        <is>
          <t>Negócio</t>
        </is>
      </c>
      <c r="C7" s="11" t="inlineStr">
        <is>
          <t>Tributo informado pelo usuário</t>
        </is>
      </c>
    </row>
    <row r="8" ht="24" customHeight="1">
      <c r="A8" s="6" t="inlineStr">
        <is>
          <t>Materiais</t>
        </is>
      </c>
      <c r="B8" s="6" t="inlineStr">
        <is>
          <t>Negócio</t>
        </is>
      </c>
      <c r="C8" s="8" t="inlineStr">
        <is>
          <t>Insumos e embalagens</t>
        </is>
      </c>
    </row>
    <row r="9" ht="24" customHeight="1">
      <c r="A9" s="9" t="inlineStr">
        <is>
          <t>Serviços</t>
        </is>
      </c>
      <c r="B9" s="9" t="inlineStr">
        <is>
          <t>Negócio</t>
        </is>
      </c>
      <c r="C9" s="11" t="inlineStr">
        <is>
          <t>Internet, softwares e fornecedores</t>
        </is>
      </c>
    </row>
  </sheetData>
  <autoFilter ref="A1:C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92" customWidth="1" min="2" max="2"/>
  </cols>
  <sheetData>
    <row r="1" ht="30" customHeight="1">
      <c r="A1" s="16" t="inlineStr">
        <is>
          <t>Guia de Uso — Gastos do Casal</t>
        </is>
      </c>
      <c r="B1" s="21" t="n"/>
      <c r="C1" s="21" t="n"/>
      <c r="D1" s="21" t="n"/>
      <c r="E1" s="21" t="n"/>
      <c r="F1" s="22" t="n"/>
    </row>
    <row r="2"/>
    <row r="3">
      <c r="A3" s="12" t="inlineStr">
        <is>
          <t>Aba</t>
        </is>
      </c>
      <c r="B3" s="12" t="inlineStr">
        <is>
          <t>Como usar</t>
        </is>
      </c>
    </row>
    <row r="4" ht="38" customHeight="1">
      <c r="A4" s="8" t="inlineStr">
        <is>
          <t>Lançamentos</t>
        </is>
      </c>
      <c r="B4" s="8" t="inlineStr">
        <is>
          <t>Registre cada receita ou despesa nas células amarelas. As colunas de mês, rateio, receita, despesa e natureza sugerida são calculadas automaticamente.</t>
        </is>
      </c>
    </row>
    <row r="5" ht="38" customHeight="1">
      <c r="A5" s="11" t="inlineStr">
        <is>
          <t>Resumo Mensal</t>
        </is>
      </c>
      <c r="B5" s="11" t="inlineStr">
        <is>
          <t>Acompanhe receitas, despesas, saldo, divisão por pessoa, gastos por natureza e pendências dos meses cadastrados.</t>
        </is>
      </c>
    </row>
    <row r="6" ht="38" customHeight="1">
      <c r="A6" s="8" t="inlineStr">
        <is>
          <t>Categorias</t>
        </is>
      </c>
      <c r="B6" s="8" t="inlineStr">
        <is>
          <t>Consulte a natureza padrão de cada categoria. A lista alimenta a validação da coluna Categoria em Lançamentos.</t>
        </is>
      </c>
    </row>
    <row r="7"/>
    <row r="8">
      <c r="A8" s="1" t="inlineStr">
        <is>
          <t>Coluna em Lançamentos</t>
        </is>
      </c>
      <c r="B8" s="1" t="inlineStr">
        <is>
          <t>Preenchimento ou cálculo</t>
        </is>
      </c>
    </row>
    <row r="9" ht="32" customHeight="1">
      <c r="A9" s="8" t="inlineStr">
        <is>
          <t>ID</t>
        </is>
      </c>
      <c r="B9" s="8" t="inlineStr">
        <is>
          <t>Identificador numérico do lançamento.</t>
        </is>
      </c>
    </row>
    <row r="10" ht="32" customHeight="1">
      <c r="A10" s="11" t="inlineStr">
        <is>
          <t>Data</t>
        </is>
      </c>
      <c r="B10" s="11" t="inlineStr">
        <is>
          <t>Data da movimentação financeira.</t>
        </is>
      </c>
    </row>
    <row r="11" ht="32" customHeight="1">
      <c r="A11" s="8" t="inlineStr">
        <is>
          <t>Descrição</t>
        </is>
      </c>
      <c r="B11" s="8" t="inlineStr">
        <is>
          <t>Informe o gasto ou receita e, se desejar, a cidade ou fornecedor.</t>
        </is>
      </c>
    </row>
    <row r="12" ht="32" customHeight="1">
      <c r="A12" s="11" t="inlineStr">
        <is>
          <t>Categoria</t>
        </is>
      </c>
      <c r="B12" s="11" t="inlineStr">
        <is>
          <t>Escolha uma categoria da aba Categorias.</t>
        </is>
      </c>
    </row>
    <row r="13" ht="32" customHeight="1">
      <c r="A13" s="8" t="inlineStr">
        <is>
          <t>Tipo</t>
        </is>
      </c>
      <c r="B13" s="8" t="inlineStr">
        <is>
          <t>Selecione Receita ou Despesa.</t>
        </is>
      </c>
    </row>
    <row r="14" ht="32" customHeight="1">
      <c r="A14" s="11" t="inlineStr">
        <is>
          <t>Responsável</t>
        </is>
      </c>
      <c r="B14" s="11" t="inlineStr">
        <is>
          <t>Selecione Pessoa 1, Pessoa 2 ou Casal.</t>
        </is>
      </c>
    </row>
    <row r="15" ht="32" customHeight="1">
      <c r="A15" s="8" t="inlineStr">
        <is>
          <t>Natureza</t>
        </is>
      </c>
      <c r="B15" s="8" t="inlineStr">
        <is>
          <t>Classifique como Pessoal, Casa ou Negócio.</t>
        </is>
      </c>
    </row>
    <row r="16" ht="32" customHeight="1">
      <c r="A16" s="11" t="inlineStr">
        <is>
          <t>Forma de pagamento</t>
        </is>
      </c>
      <c r="B16" s="11" t="inlineStr">
        <is>
          <t>Selecione Pix, Cartão, Débito, Dinheiro ou Boleto.</t>
        </is>
      </c>
    </row>
    <row r="17" ht="32" customHeight="1">
      <c r="A17" s="8" t="inlineStr">
        <is>
          <t>Valor (R$)</t>
        </is>
      </c>
      <c r="B17" s="8" t="inlineStr">
        <is>
          <t>Informe o valor total da movimentação.</t>
        </is>
      </c>
    </row>
    <row r="18" ht="32" customHeight="1">
      <c r="A18" s="11" t="inlineStr">
        <is>
          <t>Mês</t>
        </is>
      </c>
      <c r="B18" s="11" t="inlineStr">
        <is>
          <t>Calculado automaticamente a partir da data no formato mm/aaaa.</t>
        </is>
      </c>
    </row>
    <row r="19" ht="32" customHeight="1">
      <c r="A19" s="8" t="inlineStr">
        <is>
          <t>Pago?</t>
        </is>
      </c>
      <c r="B19" s="8" t="inlineStr">
        <is>
          <t>Use Sim para despesas quitadas e Não para pendências.</t>
        </is>
      </c>
    </row>
    <row r="20" ht="32" customHeight="1">
      <c r="A20" s="11" t="inlineStr">
        <is>
          <t>Observação</t>
        </is>
      </c>
      <c r="B20" s="11" t="inlineStr">
        <is>
          <t>Campo livre para vencimento, detalhes ou comprovante.</t>
        </is>
      </c>
    </row>
    <row r="21" ht="32" customHeight="1">
      <c r="A21" s="8" t="inlineStr">
        <is>
          <t>Valor da Pessoa 1 (R$)</t>
        </is>
      </c>
      <c r="B21" s="8" t="inlineStr">
        <is>
          <t>Rateio automático de despesas da Pessoa 1 e metade das despesas do Casal.</t>
        </is>
      </c>
    </row>
    <row r="22" ht="32" customHeight="1">
      <c r="A22" s="11" t="inlineStr">
        <is>
          <t>Valor da Pessoa 2 (R$)</t>
        </is>
      </c>
      <c r="B22" s="11" t="inlineStr">
        <is>
          <t>Rateio automático de despesas da Pessoa 2 e metade das despesas do Casal.</t>
        </is>
      </c>
    </row>
    <row r="23" ht="32" customHeight="1">
      <c r="A23" s="8" t="inlineStr">
        <is>
          <t>Receita (R$)</t>
        </is>
      </c>
      <c r="B23" s="8" t="inlineStr">
        <is>
          <t>Coluna auxiliar calculada para consolidar receitas mensais.</t>
        </is>
      </c>
    </row>
    <row r="24" ht="32" customHeight="1">
      <c r="A24" s="11" t="inlineStr">
        <is>
          <t>Despesa (R$)</t>
        </is>
      </c>
      <c r="B24" s="11" t="inlineStr">
        <is>
          <t>Coluna auxiliar calculada para consolidar despesas mensais.</t>
        </is>
      </c>
    </row>
    <row r="25" ht="32" customHeight="1">
      <c r="A25" s="8" t="inlineStr">
        <is>
          <t>Natureza sugerida</t>
        </is>
      </c>
      <c r="B25" s="8" t="inlineStr">
        <is>
          <t>Consulta automática da natureza padrão definida para a categoria.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2026-09-11T15:11:47Z</dcterms:created>
  <dcterms:modified xmlns:dcterms="http://purl.org/dc/terms/" xmlns:xsi="http://www.w3.org/2001/XMLSchema-instance" xsi:type="dcterms:W3CDTF">2026-09-11T15:11:47Z</dcterms:modified>
</cp:coreProperties>
</file>