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uxo de Caixa" sheetId="1" state="visible" r:id="rId1"/>
    <sheet xmlns:r="http://schemas.openxmlformats.org/officeDocument/2006/relationships" name="Categorias" sheetId="2" state="visible" r:id="rId2"/>
    <sheet xmlns:r="http://schemas.openxmlformats.org/officeDocument/2006/relationships" name="Resumo Financeiro" sheetId="3" state="visible" r:id="rId3"/>
  </sheets>
  <definedNames>
    <definedName name="_xlnm._FilterDatabase" localSheetId="0" hidden="1">'Fluxo de Caixa'!$A$1:$O$101</definedName>
    <definedName name="_xlnm._FilterDatabase" localSheetId="1" hidden="1">'Categorias'!$A$1:$C$101</definedName>
    <definedName name="_xlnm._FilterDatabase" localSheetId="2" hidden="1">'Resumo Financeiro'!$A$1:$G$7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R$ #.##0,00"/>
    <numFmt numFmtId="167" formatCode="mm/yyyy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6" fontId="2" fillId="3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1" fillId="6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Entradas e saídas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 Financeiro'!B1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'Resumo Financeiro'!$A$2:$A$7</f>
            </numRef>
          </cat>
          <val>
            <numRef>
              <f>'Resumo Financeiro'!$B$2:$B$7</f>
            </numRef>
          </val>
        </ser>
        <ser>
          <idx val="1"/>
          <order val="1"/>
          <tx>
            <strRef>
              <f>'Resumo Financeiro'!C1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'Resumo Financeiro'!$A$2:$A$7</f>
            </numRef>
          </cat>
          <val>
            <numRef>
              <f>'Resumo Financeiro'!$C$2:$C$7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7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22" customWidth="1" min="4" max="4"/>
    <col width="32" customWidth="1" min="5" max="5"/>
    <col width="30" customWidth="1" min="6" max="6"/>
    <col width="15" customWidth="1" min="7" max="7"/>
    <col width="16" customWidth="1" min="8" max="8"/>
    <col width="17" customWidth="1" min="9" max="9"/>
    <col width="14" customWidth="1" min="10" max="10"/>
    <col width="13" customWidth="1" min="11" max="11"/>
    <col width="25" customWidth="1" min="12" max="12"/>
    <col width="17" customWidth="1" min="13" max="13"/>
    <col width="17" customWidth="1" min="14" max="14"/>
    <col width="22" customWidth="1" min="15" max="15"/>
  </cols>
  <sheetData>
    <row r="1" ht="28" customHeight="1">
      <c r="A1" s="1" t="inlineStr">
        <is>
          <t>ID</t>
        </is>
      </c>
      <c r="B1" s="1" t="inlineStr">
        <is>
          <t>Data</t>
        </is>
      </c>
      <c r="C1" s="1" t="inlineStr">
        <is>
          <t>Tipo</t>
        </is>
      </c>
      <c r="D1" s="1" t="inlineStr">
        <is>
          <t>Categoria</t>
        </is>
      </c>
      <c r="E1" s="1" t="inlineStr">
        <is>
          <t>Descrição</t>
        </is>
      </c>
      <c r="F1" s="1" t="inlineStr">
        <is>
          <t>Cliente/Fornecedor</t>
        </is>
      </c>
      <c r="G1" s="1" t="inlineStr">
        <is>
          <t>Conta</t>
        </is>
      </c>
      <c r="H1" s="1" t="inlineStr">
        <is>
          <t>Valor (R$)</t>
        </is>
      </c>
      <c r="I1" s="1" t="inlineStr">
        <is>
          <t>Competência</t>
        </is>
      </c>
      <c r="J1" s="1" t="inlineStr">
        <is>
          <t>Status</t>
        </is>
      </c>
      <c r="K1" s="1" t="inlineStr">
        <is>
          <t>Mês</t>
        </is>
      </c>
      <c r="L1" s="1" t="inlineStr">
        <is>
          <t>Grupo</t>
        </is>
      </c>
      <c r="M1" s="1" t="inlineStr">
        <is>
          <t>Entrada (R$)</t>
        </is>
      </c>
      <c r="N1" s="1" t="inlineStr">
        <is>
          <t>Saída (R$)</t>
        </is>
      </c>
      <c r="O1" s="1" t="inlineStr">
        <is>
          <t>Saldo do lançamento (R$)</t>
        </is>
      </c>
    </row>
    <row r="2">
      <c r="A2" s="2" t="inlineStr">
        <is>
          <t>FC-0001</t>
        </is>
      </c>
      <c r="B2" s="3" t="n">
        <v>46117</v>
      </c>
      <c r="C2" s="2" t="inlineStr">
        <is>
          <t>Entrada</t>
        </is>
      </c>
      <c r="D2" s="2" t="inlineStr">
        <is>
          <t>Vendas</t>
        </is>
      </c>
      <c r="E2" s="4" t="inlineStr">
        <is>
          <t>Venda de produtos</t>
        </is>
      </c>
      <c r="F2" s="4" t="inlineStr">
        <is>
          <t>Mercado Bairro Novo</t>
        </is>
      </c>
      <c r="G2" s="2" t="inlineStr">
        <is>
          <t>Pix</t>
        </is>
      </c>
      <c r="H2" s="5" t="n">
        <v>2850</v>
      </c>
      <c r="I2" s="2" t="inlineStr">
        <is>
          <t>Abril/2026</t>
        </is>
      </c>
      <c r="J2" s="2" t="inlineStr">
        <is>
          <t>Recebido</t>
        </is>
      </c>
      <c r="K2" s="6">
        <f>IF(B2="","",B2-DAY(B2)+1)</f>
        <v/>
      </c>
      <c r="L2" s="7">
        <f>IF(D2="","",IFERROR(VLOOKUP(D2,'Categorias'!$A$2:$C$101,3,FALSE),"Não classificado"))</f>
        <v/>
      </c>
      <c r="M2" s="8">
        <f>IF(AND(C2&lt;&gt;"",H2&lt;&gt;""),IF(C2="Entrada",H2,0),"")</f>
        <v/>
      </c>
      <c r="N2" s="8">
        <f>IF(AND(C2&lt;&gt;"",H2&lt;&gt;""),IF(C2="Saída",H2,0),"")</f>
        <v/>
      </c>
      <c r="O2" s="8">
        <f>IF(AND(M2&lt;&gt;"",N2&lt;&gt;""),M2-N2,"")</f>
        <v/>
      </c>
    </row>
    <row r="3">
      <c r="A3" s="2" t="inlineStr">
        <is>
          <t>FC-0002</t>
        </is>
      </c>
      <c r="B3" s="3" t="n">
        <v>46120</v>
      </c>
      <c r="C3" s="2" t="inlineStr">
        <is>
          <t>Saída</t>
        </is>
      </c>
      <c r="D3" s="2" t="inlineStr">
        <is>
          <t>Fornecedores</t>
        </is>
      </c>
      <c r="E3" s="4" t="inlineStr">
        <is>
          <t>Compra de mercadorias</t>
        </is>
      </c>
      <c r="F3" s="4" t="inlineStr">
        <is>
          <t>Distribuidora São Paulo</t>
        </is>
      </c>
      <c r="G3" s="2" t="inlineStr">
        <is>
          <t>Banco</t>
        </is>
      </c>
      <c r="H3" s="5" t="n">
        <v>1320</v>
      </c>
      <c r="I3" s="2" t="inlineStr">
        <is>
          <t>Abril/2026</t>
        </is>
      </c>
      <c r="J3" s="2" t="inlineStr">
        <is>
          <t>Pago</t>
        </is>
      </c>
      <c r="K3" s="9">
        <f>IF(B3="","",B3-DAY(B3)+1)</f>
        <v/>
      </c>
      <c r="L3" s="10">
        <f>IF(D3="","",IFERROR(VLOOKUP(D3,'Categorias'!$A$2:$C$101,3,FALSE),"Não classificado"))</f>
        <v/>
      </c>
      <c r="M3" s="11">
        <f>IF(AND(C3&lt;&gt;"",H3&lt;&gt;""),IF(C3="Entrada",H3,0),"")</f>
        <v/>
      </c>
      <c r="N3" s="11">
        <f>IF(AND(C3&lt;&gt;"",H3&lt;&gt;""),IF(C3="Saída",H3,0),"")</f>
        <v/>
      </c>
      <c r="O3" s="11">
        <f>IF(AND(M3&lt;&gt;"",N3&lt;&gt;""),M3-N3,"")</f>
        <v/>
      </c>
    </row>
    <row r="4">
      <c r="A4" s="2" t="inlineStr">
        <is>
          <t>FC-0003</t>
        </is>
      </c>
      <c r="B4" s="3" t="n">
        <v>46127</v>
      </c>
      <c r="C4" s="2" t="inlineStr">
        <is>
          <t>Saída</t>
        </is>
      </c>
      <c r="D4" s="2" t="inlineStr">
        <is>
          <t>Serviços</t>
        </is>
      </c>
      <c r="E4" s="4" t="inlineStr">
        <is>
          <t>Internet empresarial</t>
        </is>
      </c>
      <c r="F4" s="4" t="inlineStr">
        <is>
          <t>Conecta Minas</t>
        </is>
      </c>
      <c r="G4" s="2" t="inlineStr">
        <is>
          <t>Banco</t>
        </is>
      </c>
      <c r="H4" s="5" t="n">
        <v>189.9</v>
      </c>
      <c r="I4" s="2" t="inlineStr">
        <is>
          <t>Abril/2026</t>
        </is>
      </c>
      <c r="J4" s="2" t="inlineStr">
        <is>
          <t>Pago</t>
        </is>
      </c>
      <c r="K4" s="6">
        <f>IF(B4="","",B4-DAY(B4)+1)</f>
        <v/>
      </c>
      <c r="L4" s="7">
        <f>IF(D4="","",IFERROR(VLOOKUP(D4,'Categorias'!$A$2:$C$101,3,FALSE),"Não classificado"))</f>
        <v/>
      </c>
      <c r="M4" s="8">
        <f>IF(AND(C4&lt;&gt;"",H4&lt;&gt;""),IF(C4="Entrada",H4,0),"")</f>
        <v/>
      </c>
      <c r="N4" s="8">
        <f>IF(AND(C4&lt;&gt;"",H4&lt;&gt;""),IF(C4="Saída",H4,0),"")</f>
        <v/>
      </c>
      <c r="O4" s="8">
        <f>IF(AND(M4&lt;&gt;"",N4&lt;&gt;""),M4-N4,"")</f>
        <v/>
      </c>
    </row>
    <row r="5">
      <c r="A5" s="2" t="inlineStr">
        <is>
          <t>FC-0004</t>
        </is>
      </c>
      <c r="B5" s="3" t="n">
        <v>46145</v>
      </c>
      <c r="C5" s="2" t="inlineStr">
        <is>
          <t>Entrada</t>
        </is>
      </c>
      <c r="D5" s="2" t="inlineStr">
        <is>
          <t>Serviços</t>
        </is>
      </c>
      <c r="E5" s="4" t="inlineStr">
        <is>
          <t>Consultoria mensal</t>
        </is>
      </c>
      <c r="F5" s="4" t="inlineStr">
        <is>
          <t>Oficina Central</t>
        </is>
      </c>
      <c r="G5" s="2" t="inlineStr">
        <is>
          <t>Banco</t>
        </is>
      </c>
      <c r="H5" s="5" t="n">
        <v>4200</v>
      </c>
      <c r="I5" s="2" t="inlineStr">
        <is>
          <t>Maio/2026</t>
        </is>
      </c>
      <c r="J5" s="2" t="inlineStr">
        <is>
          <t>Recebido</t>
        </is>
      </c>
      <c r="K5" s="9">
        <f>IF(B5="","",B5-DAY(B5)+1)</f>
        <v/>
      </c>
      <c r="L5" s="10">
        <f>IF(D5="","",IFERROR(VLOOKUP(D5,'Categorias'!$A$2:$C$101,3,FALSE),"Não classificado"))</f>
        <v/>
      </c>
      <c r="M5" s="11">
        <f>IF(AND(C5&lt;&gt;"",H5&lt;&gt;""),IF(C5="Entrada",H5,0),"")</f>
        <v/>
      </c>
      <c r="N5" s="11">
        <f>IF(AND(C5&lt;&gt;"",H5&lt;&gt;""),IF(C5="Saída",H5,0),"")</f>
        <v/>
      </c>
      <c r="O5" s="11">
        <f>IF(AND(M5&lt;&gt;"",N5&lt;&gt;""),M5-N5,"")</f>
        <v/>
      </c>
    </row>
    <row r="6">
      <c r="A6" s="2" t="inlineStr">
        <is>
          <t>FC-0005</t>
        </is>
      </c>
      <c r="B6" s="3" t="n">
        <v>46154</v>
      </c>
      <c r="C6" s="2" t="inlineStr">
        <is>
          <t>Saída</t>
        </is>
      </c>
      <c r="D6" s="2" t="inlineStr">
        <is>
          <t>Aluguel</t>
        </is>
      </c>
      <c r="E6" s="4" t="inlineStr">
        <is>
          <t>Aluguel do escritório</t>
        </is>
      </c>
      <c r="F6" s="4" t="inlineStr">
        <is>
          <t>Imóveis Paulista</t>
        </is>
      </c>
      <c r="G6" s="2" t="inlineStr">
        <is>
          <t>Banco</t>
        </is>
      </c>
      <c r="H6" s="5" t="n">
        <v>1800</v>
      </c>
      <c r="I6" s="2" t="inlineStr">
        <is>
          <t>Maio/2026</t>
        </is>
      </c>
      <c r="J6" s="2" t="inlineStr">
        <is>
          <t>Pago</t>
        </is>
      </c>
      <c r="K6" s="6">
        <f>IF(B6="","",B6-DAY(B6)+1)</f>
        <v/>
      </c>
      <c r="L6" s="7">
        <f>IF(D6="","",IFERROR(VLOOKUP(D6,'Categorias'!$A$2:$C$101,3,FALSE),"Não classificado"))</f>
        <v/>
      </c>
      <c r="M6" s="8">
        <f>IF(AND(C6&lt;&gt;"",H6&lt;&gt;""),IF(C6="Entrada",H6,0),"")</f>
        <v/>
      </c>
      <c r="N6" s="8">
        <f>IF(AND(C6&lt;&gt;"",H6&lt;&gt;""),IF(C6="Saída",H6,0),"")</f>
        <v/>
      </c>
      <c r="O6" s="8">
        <f>IF(AND(M6&lt;&gt;"",N6&lt;&gt;""),M6-N6,"")</f>
        <v/>
      </c>
    </row>
    <row r="7">
      <c r="A7" s="2" t="inlineStr">
        <is>
          <t>FC-0006</t>
        </is>
      </c>
      <c r="B7" s="3" t="n">
        <v>46163</v>
      </c>
      <c r="C7" s="2" t="inlineStr">
        <is>
          <t>Saída</t>
        </is>
      </c>
      <c r="D7" s="2" t="inlineStr">
        <is>
          <t>Impostos</t>
        </is>
      </c>
      <c r="E7" s="4" t="inlineStr">
        <is>
          <t>DAS do mês</t>
        </is>
      </c>
      <c r="F7" s="4" t="inlineStr">
        <is>
          <t>Receita Federal</t>
        </is>
      </c>
      <c r="G7" s="2" t="inlineStr">
        <is>
          <t>Pix</t>
        </is>
      </c>
      <c r="H7" s="5" t="n">
        <v>76</v>
      </c>
      <c r="I7" s="2" t="inlineStr">
        <is>
          <t>Maio/2026</t>
        </is>
      </c>
      <c r="J7" s="2" t="inlineStr">
        <is>
          <t>Pago</t>
        </is>
      </c>
      <c r="K7" s="9">
        <f>IF(B7="","",B7-DAY(B7)+1)</f>
        <v/>
      </c>
      <c r="L7" s="10">
        <f>IF(D7="","",IFERROR(VLOOKUP(D7,'Categorias'!$A$2:$C$101,3,FALSE),"Não classificado"))</f>
        <v/>
      </c>
      <c r="M7" s="11">
        <f>IF(AND(C7&lt;&gt;"",H7&lt;&gt;""),IF(C7="Entrada",H7,0),"")</f>
        <v/>
      </c>
      <c r="N7" s="11">
        <f>IF(AND(C7&lt;&gt;"",H7&lt;&gt;""),IF(C7="Saída",H7,0),"")</f>
        <v/>
      </c>
      <c r="O7" s="11">
        <f>IF(AND(M7&lt;&gt;"",N7&lt;&gt;""),M7-N7,"")</f>
        <v/>
      </c>
    </row>
    <row r="8">
      <c r="A8" s="2" t="inlineStr">
        <is>
          <t>FC-0007</t>
        </is>
      </c>
      <c r="B8" s="3" t="n">
        <v>46180</v>
      </c>
      <c r="C8" s="2" t="inlineStr">
        <is>
          <t>Entrada</t>
        </is>
      </c>
      <c r="D8" s="2" t="inlineStr">
        <is>
          <t>Vendas</t>
        </is>
      </c>
      <c r="E8" s="4" t="inlineStr">
        <is>
          <t>Venda no comércio local</t>
        </is>
      </c>
      <c r="F8" s="4" t="inlineStr">
        <is>
          <t>Loja Primavera</t>
        </is>
      </c>
      <c r="G8" s="2" t="inlineStr">
        <is>
          <t>Cartão</t>
        </is>
      </c>
      <c r="H8" s="5" t="n">
        <v>3650</v>
      </c>
      <c r="I8" s="2" t="inlineStr">
        <is>
          <t>Junho/2026</t>
        </is>
      </c>
      <c r="J8" s="2" t="inlineStr">
        <is>
          <t>Recebido</t>
        </is>
      </c>
      <c r="K8" s="6">
        <f>IF(B8="","",B8-DAY(B8)+1)</f>
        <v/>
      </c>
      <c r="L8" s="7">
        <f>IF(D8="","",IFERROR(VLOOKUP(D8,'Categorias'!$A$2:$C$101,3,FALSE),"Não classificado"))</f>
        <v/>
      </c>
      <c r="M8" s="8">
        <f>IF(AND(C8&lt;&gt;"",H8&lt;&gt;""),IF(C8="Entrada",H8,0),"")</f>
        <v/>
      </c>
      <c r="N8" s="8">
        <f>IF(AND(C8&lt;&gt;"",H8&lt;&gt;""),IF(C8="Saída",H8,0),"")</f>
        <v/>
      </c>
      <c r="O8" s="8">
        <f>IF(AND(M8&lt;&gt;"",N8&lt;&gt;""),M8-N8,"")</f>
        <v/>
      </c>
    </row>
    <row r="9">
      <c r="A9" s="2" t="inlineStr">
        <is>
          <t>FC-0008</t>
        </is>
      </c>
      <c r="B9" s="3" t="n">
        <v>46191</v>
      </c>
      <c r="C9" s="2" t="inlineStr">
        <is>
          <t>Saída</t>
        </is>
      </c>
      <c r="D9" s="2" t="inlineStr">
        <is>
          <t>Marketing</t>
        </is>
      </c>
      <c r="E9" s="4" t="inlineStr">
        <is>
          <t>Campanha em redes sociais</t>
        </is>
      </c>
      <c r="F9" s="4" t="inlineStr">
        <is>
          <t>Agência Horizonte</t>
        </is>
      </c>
      <c r="G9" s="2" t="inlineStr">
        <is>
          <t>Cartão</t>
        </is>
      </c>
      <c r="H9" s="5" t="n">
        <v>450</v>
      </c>
      <c r="I9" s="2" t="inlineStr">
        <is>
          <t>Junho/2026</t>
        </is>
      </c>
      <c r="J9" s="2" t="inlineStr">
        <is>
          <t>Pago</t>
        </is>
      </c>
      <c r="K9" s="9">
        <f>IF(B9="","",B9-DAY(B9)+1)</f>
        <v/>
      </c>
      <c r="L9" s="10">
        <f>IF(D9="","",IFERROR(VLOOKUP(D9,'Categorias'!$A$2:$C$101,3,FALSE),"Não classificado"))</f>
        <v/>
      </c>
      <c r="M9" s="11">
        <f>IF(AND(C9&lt;&gt;"",H9&lt;&gt;""),IF(C9="Entrada",H9,0),"")</f>
        <v/>
      </c>
      <c r="N9" s="11">
        <f>IF(AND(C9&lt;&gt;"",H9&lt;&gt;""),IF(C9="Saída",H9,0),"")</f>
        <v/>
      </c>
      <c r="O9" s="11">
        <f>IF(AND(M9&lt;&gt;"",N9&lt;&gt;""),M9-N9,"")</f>
        <v/>
      </c>
    </row>
    <row r="10">
      <c r="A10" s="2" t="inlineStr">
        <is>
          <t>FC-0009</t>
        </is>
      </c>
      <c r="B10" s="3" t="n">
        <v>46207</v>
      </c>
      <c r="C10" s="2" t="inlineStr">
        <is>
          <t>Entrada</t>
        </is>
      </c>
      <c r="D10" s="2" t="inlineStr">
        <is>
          <t>Serviços</t>
        </is>
      </c>
      <c r="E10" s="4" t="inlineStr">
        <is>
          <t>Manutenção de equipamentos</t>
        </is>
      </c>
      <c r="F10" s="4" t="inlineStr">
        <is>
          <t>Padaria Boa Massa</t>
        </is>
      </c>
      <c r="G10" s="2" t="inlineStr">
        <is>
          <t>Pix</t>
        </is>
      </c>
      <c r="H10" s="5" t="n">
        <v>2100</v>
      </c>
      <c r="I10" s="2" t="inlineStr">
        <is>
          <t>Julho/2026</t>
        </is>
      </c>
      <c r="J10" s="2" t="inlineStr">
        <is>
          <t>Pendente</t>
        </is>
      </c>
      <c r="K10" s="6">
        <f>IF(B10="","",B10-DAY(B10)+1)</f>
        <v/>
      </c>
      <c r="L10" s="7">
        <f>IF(D10="","",IFERROR(VLOOKUP(D10,'Categorias'!$A$2:$C$101,3,FALSE),"Não classificado"))</f>
        <v/>
      </c>
      <c r="M10" s="8">
        <f>IF(AND(C10&lt;&gt;"",H10&lt;&gt;""),IF(C10="Entrada",H10,0),"")</f>
        <v/>
      </c>
      <c r="N10" s="8">
        <f>IF(AND(C10&lt;&gt;"",H10&lt;&gt;""),IF(C10="Saída",H10,0),"")</f>
        <v/>
      </c>
      <c r="O10" s="8">
        <f>IF(AND(M10&lt;&gt;"",N10&lt;&gt;""),M10-N10,"")</f>
        <v/>
      </c>
    </row>
    <row r="11">
      <c r="A11" s="2" t="inlineStr">
        <is>
          <t>FC-0010</t>
        </is>
      </c>
      <c r="B11" s="3" t="n">
        <v>46213</v>
      </c>
      <c r="C11" s="2" t="inlineStr">
        <is>
          <t>Saída</t>
        </is>
      </c>
      <c r="D11" s="2" t="inlineStr">
        <is>
          <t>Fornecedores</t>
        </is>
      </c>
      <c r="E11" s="4" t="inlineStr">
        <is>
          <t>Materiais de manutenção</t>
        </is>
      </c>
      <c r="F11" s="4" t="inlineStr">
        <is>
          <t>Casa do Técnico</t>
        </is>
      </c>
      <c r="G11" s="2" t="inlineStr">
        <is>
          <t>Banco</t>
        </is>
      </c>
      <c r="H11" s="5" t="n">
        <v>690</v>
      </c>
      <c r="I11" s="2" t="inlineStr">
        <is>
          <t>Julho/2026</t>
        </is>
      </c>
      <c r="J11" s="2" t="inlineStr">
        <is>
          <t>Pago</t>
        </is>
      </c>
      <c r="K11" s="9">
        <f>IF(B11="","",B11-DAY(B11)+1)</f>
        <v/>
      </c>
      <c r="L11" s="10">
        <f>IF(D11="","",IFERROR(VLOOKUP(D11,'Categorias'!$A$2:$C$101,3,FALSE),"Não classificado"))</f>
        <v/>
      </c>
      <c r="M11" s="11">
        <f>IF(AND(C11&lt;&gt;"",H11&lt;&gt;""),IF(C11="Entrada",H11,0),"")</f>
        <v/>
      </c>
      <c r="N11" s="11">
        <f>IF(AND(C11&lt;&gt;"",H11&lt;&gt;""),IF(C11="Saída",H11,0),"")</f>
        <v/>
      </c>
      <c r="O11" s="11">
        <f>IF(AND(M11&lt;&gt;"",N11&lt;&gt;""),M11-N11,"")</f>
        <v/>
      </c>
    </row>
    <row r="12">
      <c r="A12" s="2" t="n"/>
      <c r="B12" s="3" t="n"/>
      <c r="C12" s="2" t="n"/>
      <c r="D12" s="2" t="n"/>
      <c r="E12" s="4" t="n"/>
      <c r="F12" s="4" t="n"/>
      <c r="G12" s="2" t="n"/>
      <c r="H12" s="5" t="n"/>
      <c r="I12" s="2" t="n"/>
      <c r="J12" s="2" t="n"/>
      <c r="K12" s="6">
        <f>IF(B12="","",B12-DAY(B12)+1)</f>
        <v/>
      </c>
      <c r="L12" s="7">
        <f>IF(D12="","",IFERROR(VLOOKUP(D12,'Categorias'!$A$2:$C$101,3,FALSE),"Não classificado"))</f>
        <v/>
      </c>
      <c r="M12" s="8">
        <f>IF(AND(C12&lt;&gt;"",H12&lt;&gt;""),IF(C12="Entrada",H12,0),"")</f>
        <v/>
      </c>
      <c r="N12" s="8">
        <f>IF(AND(C12&lt;&gt;"",H12&lt;&gt;""),IF(C12="Saída",H12,0),"")</f>
        <v/>
      </c>
      <c r="O12" s="8">
        <f>IF(AND(M12&lt;&gt;"",N12&lt;&gt;""),M12-N12,"")</f>
        <v/>
      </c>
    </row>
    <row r="13">
      <c r="A13" s="2" t="n"/>
      <c r="B13" s="3" t="n"/>
      <c r="C13" s="2" t="n"/>
      <c r="D13" s="2" t="n"/>
      <c r="E13" s="4" t="n"/>
      <c r="F13" s="4" t="n"/>
      <c r="G13" s="2" t="n"/>
      <c r="H13" s="5" t="n"/>
      <c r="I13" s="2" t="n"/>
      <c r="J13" s="2" t="n"/>
      <c r="K13" s="9">
        <f>IF(B13="","",B13-DAY(B13)+1)</f>
        <v/>
      </c>
      <c r="L13" s="10">
        <f>IF(D13="","",IFERROR(VLOOKUP(D13,'Categorias'!$A$2:$C$101,3,FALSE),"Não classificado"))</f>
        <v/>
      </c>
      <c r="M13" s="11">
        <f>IF(AND(C13&lt;&gt;"",H13&lt;&gt;""),IF(C13="Entrada",H13,0),"")</f>
        <v/>
      </c>
      <c r="N13" s="11">
        <f>IF(AND(C13&lt;&gt;"",H13&lt;&gt;""),IF(C13="Saída",H13,0),"")</f>
        <v/>
      </c>
      <c r="O13" s="11">
        <f>IF(AND(M13&lt;&gt;"",N13&lt;&gt;""),M13-N13,"")</f>
        <v/>
      </c>
    </row>
    <row r="14">
      <c r="A14" s="2" t="n"/>
      <c r="B14" s="3" t="n"/>
      <c r="C14" s="2" t="n"/>
      <c r="D14" s="2" t="n"/>
      <c r="E14" s="4" t="n"/>
      <c r="F14" s="4" t="n"/>
      <c r="G14" s="2" t="n"/>
      <c r="H14" s="5" t="n"/>
      <c r="I14" s="2" t="n"/>
      <c r="J14" s="2" t="n"/>
      <c r="K14" s="6">
        <f>IF(B14="","",B14-DAY(B14)+1)</f>
        <v/>
      </c>
      <c r="L14" s="7">
        <f>IF(D14="","",IFERROR(VLOOKUP(D14,'Categorias'!$A$2:$C$101,3,FALSE),"Não classificado"))</f>
        <v/>
      </c>
      <c r="M14" s="8">
        <f>IF(AND(C14&lt;&gt;"",H14&lt;&gt;""),IF(C14="Entrada",H14,0),"")</f>
        <v/>
      </c>
      <c r="N14" s="8">
        <f>IF(AND(C14&lt;&gt;"",H14&lt;&gt;""),IF(C14="Saída",H14,0),"")</f>
        <v/>
      </c>
      <c r="O14" s="8">
        <f>IF(AND(M14&lt;&gt;"",N14&lt;&gt;""),M14-N14,"")</f>
        <v/>
      </c>
    </row>
    <row r="15">
      <c r="A15" s="2" t="n"/>
      <c r="B15" s="3" t="n"/>
      <c r="C15" s="2" t="n"/>
      <c r="D15" s="2" t="n"/>
      <c r="E15" s="4" t="n"/>
      <c r="F15" s="4" t="n"/>
      <c r="G15" s="2" t="n"/>
      <c r="H15" s="5" t="n"/>
      <c r="I15" s="2" t="n"/>
      <c r="J15" s="2" t="n"/>
      <c r="K15" s="9">
        <f>IF(B15="","",B15-DAY(B15)+1)</f>
        <v/>
      </c>
      <c r="L15" s="10">
        <f>IF(D15="","",IFERROR(VLOOKUP(D15,'Categorias'!$A$2:$C$101,3,FALSE),"Não classificado"))</f>
        <v/>
      </c>
      <c r="M15" s="11">
        <f>IF(AND(C15&lt;&gt;"",H15&lt;&gt;""),IF(C15="Entrada",H15,0),"")</f>
        <v/>
      </c>
      <c r="N15" s="11">
        <f>IF(AND(C15&lt;&gt;"",H15&lt;&gt;""),IF(C15="Saída",H15,0),"")</f>
        <v/>
      </c>
      <c r="O15" s="11">
        <f>IF(AND(M15&lt;&gt;"",N15&lt;&gt;""),M15-N15,"")</f>
        <v/>
      </c>
    </row>
    <row r="16">
      <c r="A16" s="2" t="n"/>
      <c r="B16" s="3" t="n"/>
      <c r="C16" s="2" t="n"/>
      <c r="D16" s="2" t="n"/>
      <c r="E16" s="4" t="n"/>
      <c r="F16" s="4" t="n"/>
      <c r="G16" s="2" t="n"/>
      <c r="H16" s="5" t="n"/>
      <c r="I16" s="2" t="n"/>
      <c r="J16" s="2" t="n"/>
      <c r="K16" s="6">
        <f>IF(B16="","",B16-DAY(B16)+1)</f>
        <v/>
      </c>
      <c r="L16" s="7">
        <f>IF(D16="","",IFERROR(VLOOKUP(D16,'Categorias'!$A$2:$C$101,3,FALSE),"Não classificado"))</f>
        <v/>
      </c>
      <c r="M16" s="8">
        <f>IF(AND(C16&lt;&gt;"",H16&lt;&gt;""),IF(C16="Entrada",H16,0),"")</f>
        <v/>
      </c>
      <c r="N16" s="8">
        <f>IF(AND(C16&lt;&gt;"",H16&lt;&gt;""),IF(C16="Saída",H16,0),"")</f>
        <v/>
      </c>
      <c r="O16" s="8">
        <f>IF(AND(M16&lt;&gt;"",N16&lt;&gt;""),M16-N16,"")</f>
        <v/>
      </c>
    </row>
    <row r="17">
      <c r="A17" s="2" t="n"/>
      <c r="B17" s="3" t="n"/>
      <c r="C17" s="2" t="n"/>
      <c r="D17" s="2" t="n"/>
      <c r="E17" s="4" t="n"/>
      <c r="F17" s="4" t="n"/>
      <c r="G17" s="2" t="n"/>
      <c r="H17" s="5" t="n"/>
      <c r="I17" s="2" t="n"/>
      <c r="J17" s="2" t="n"/>
      <c r="K17" s="9">
        <f>IF(B17="","",B17-DAY(B17)+1)</f>
        <v/>
      </c>
      <c r="L17" s="10">
        <f>IF(D17="","",IFERROR(VLOOKUP(D17,'Categorias'!$A$2:$C$101,3,FALSE),"Não classificado"))</f>
        <v/>
      </c>
      <c r="M17" s="11">
        <f>IF(AND(C17&lt;&gt;"",H17&lt;&gt;""),IF(C17="Entrada",H17,0),"")</f>
        <v/>
      </c>
      <c r="N17" s="11">
        <f>IF(AND(C17&lt;&gt;"",H17&lt;&gt;""),IF(C17="Saída",H17,0),"")</f>
        <v/>
      </c>
      <c r="O17" s="11">
        <f>IF(AND(M17&lt;&gt;"",N17&lt;&gt;""),M17-N17,"")</f>
        <v/>
      </c>
    </row>
    <row r="18">
      <c r="A18" s="2" t="n"/>
      <c r="B18" s="3" t="n"/>
      <c r="C18" s="2" t="n"/>
      <c r="D18" s="2" t="n"/>
      <c r="E18" s="4" t="n"/>
      <c r="F18" s="4" t="n"/>
      <c r="G18" s="2" t="n"/>
      <c r="H18" s="5" t="n"/>
      <c r="I18" s="2" t="n"/>
      <c r="J18" s="2" t="n"/>
      <c r="K18" s="6">
        <f>IF(B18="","",B18-DAY(B18)+1)</f>
        <v/>
      </c>
      <c r="L18" s="7">
        <f>IF(D18="","",IFERROR(VLOOKUP(D18,'Categorias'!$A$2:$C$101,3,FALSE),"Não classificado"))</f>
        <v/>
      </c>
      <c r="M18" s="8">
        <f>IF(AND(C18&lt;&gt;"",H18&lt;&gt;""),IF(C18="Entrada",H18,0),"")</f>
        <v/>
      </c>
      <c r="N18" s="8">
        <f>IF(AND(C18&lt;&gt;"",H18&lt;&gt;""),IF(C18="Saída",H18,0),"")</f>
        <v/>
      </c>
      <c r="O18" s="8">
        <f>IF(AND(M18&lt;&gt;"",N18&lt;&gt;""),M18-N18,"")</f>
        <v/>
      </c>
    </row>
    <row r="19">
      <c r="A19" s="2" t="n"/>
      <c r="B19" s="3" t="n"/>
      <c r="C19" s="2" t="n"/>
      <c r="D19" s="2" t="n"/>
      <c r="E19" s="4" t="n"/>
      <c r="F19" s="4" t="n"/>
      <c r="G19" s="2" t="n"/>
      <c r="H19" s="5" t="n"/>
      <c r="I19" s="2" t="n"/>
      <c r="J19" s="2" t="n"/>
      <c r="K19" s="9">
        <f>IF(B19="","",B19-DAY(B19)+1)</f>
        <v/>
      </c>
      <c r="L19" s="10">
        <f>IF(D19="","",IFERROR(VLOOKUP(D19,'Categorias'!$A$2:$C$101,3,FALSE),"Não classificado"))</f>
        <v/>
      </c>
      <c r="M19" s="11">
        <f>IF(AND(C19&lt;&gt;"",H19&lt;&gt;""),IF(C19="Entrada",H19,0),"")</f>
        <v/>
      </c>
      <c r="N19" s="11">
        <f>IF(AND(C19&lt;&gt;"",H19&lt;&gt;""),IF(C19="Saída",H19,0),"")</f>
        <v/>
      </c>
      <c r="O19" s="11">
        <f>IF(AND(M19&lt;&gt;"",N19&lt;&gt;""),M19-N19,"")</f>
        <v/>
      </c>
    </row>
    <row r="20">
      <c r="A20" s="2" t="n"/>
      <c r="B20" s="3" t="n"/>
      <c r="C20" s="2" t="n"/>
      <c r="D20" s="2" t="n"/>
      <c r="E20" s="4" t="n"/>
      <c r="F20" s="4" t="n"/>
      <c r="G20" s="2" t="n"/>
      <c r="H20" s="5" t="n"/>
      <c r="I20" s="2" t="n"/>
      <c r="J20" s="2" t="n"/>
      <c r="K20" s="6">
        <f>IF(B20="","",B20-DAY(B20)+1)</f>
        <v/>
      </c>
      <c r="L20" s="7">
        <f>IF(D20="","",IFERROR(VLOOKUP(D20,'Categorias'!$A$2:$C$101,3,FALSE),"Não classificado"))</f>
        <v/>
      </c>
      <c r="M20" s="8">
        <f>IF(AND(C20&lt;&gt;"",H20&lt;&gt;""),IF(C20="Entrada",H20,0),"")</f>
        <v/>
      </c>
      <c r="N20" s="8">
        <f>IF(AND(C20&lt;&gt;"",H20&lt;&gt;""),IF(C20="Saída",H20,0),"")</f>
        <v/>
      </c>
      <c r="O20" s="8">
        <f>IF(AND(M20&lt;&gt;"",N20&lt;&gt;""),M20-N20,"")</f>
        <v/>
      </c>
    </row>
    <row r="21">
      <c r="A21" s="2" t="n"/>
      <c r="B21" s="3" t="n"/>
      <c r="C21" s="2" t="n"/>
      <c r="D21" s="2" t="n"/>
      <c r="E21" s="4" t="n"/>
      <c r="F21" s="4" t="n"/>
      <c r="G21" s="2" t="n"/>
      <c r="H21" s="5" t="n"/>
      <c r="I21" s="2" t="n"/>
      <c r="J21" s="2" t="n"/>
      <c r="K21" s="9">
        <f>IF(B21="","",B21-DAY(B21)+1)</f>
        <v/>
      </c>
      <c r="L21" s="10">
        <f>IF(D21="","",IFERROR(VLOOKUP(D21,'Categorias'!$A$2:$C$101,3,FALSE),"Não classificado"))</f>
        <v/>
      </c>
      <c r="M21" s="11">
        <f>IF(AND(C21&lt;&gt;"",H21&lt;&gt;""),IF(C21="Entrada",H21,0),"")</f>
        <v/>
      </c>
      <c r="N21" s="11">
        <f>IF(AND(C21&lt;&gt;"",H21&lt;&gt;""),IF(C21="Saída",H21,0),"")</f>
        <v/>
      </c>
      <c r="O21" s="11">
        <f>IF(AND(M21&lt;&gt;"",N21&lt;&gt;""),M21-N21,"")</f>
        <v/>
      </c>
    </row>
    <row r="22">
      <c r="A22" s="2" t="n"/>
      <c r="B22" s="3" t="n"/>
      <c r="C22" s="2" t="n"/>
      <c r="D22" s="2" t="n"/>
      <c r="E22" s="4" t="n"/>
      <c r="F22" s="4" t="n"/>
      <c r="G22" s="2" t="n"/>
      <c r="H22" s="5" t="n"/>
      <c r="I22" s="2" t="n"/>
      <c r="J22" s="2" t="n"/>
      <c r="K22" s="6">
        <f>IF(B22="","",B22-DAY(B22)+1)</f>
        <v/>
      </c>
      <c r="L22" s="7">
        <f>IF(D22="","",IFERROR(VLOOKUP(D22,'Categorias'!$A$2:$C$101,3,FALSE),"Não classificado"))</f>
        <v/>
      </c>
      <c r="M22" s="8">
        <f>IF(AND(C22&lt;&gt;"",H22&lt;&gt;""),IF(C22="Entrada",H22,0),"")</f>
        <v/>
      </c>
      <c r="N22" s="8">
        <f>IF(AND(C22&lt;&gt;"",H22&lt;&gt;""),IF(C22="Saída",H22,0),"")</f>
        <v/>
      </c>
      <c r="O22" s="8">
        <f>IF(AND(M22&lt;&gt;"",N22&lt;&gt;""),M22-N22,"")</f>
        <v/>
      </c>
    </row>
    <row r="23">
      <c r="A23" s="2" t="n"/>
      <c r="B23" s="3" t="n"/>
      <c r="C23" s="2" t="n"/>
      <c r="D23" s="2" t="n"/>
      <c r="E23" s="4" t="n"/>
      <c r="F23" s="4" t="n"/>
      <c r="G23" s="2" t="n"/>
      <c r="H23" s="5" t="n"/>
      <c r="I23" s="2" t="n"/>
      <c r="J23" s="2" t="n"/>
      <c r="K23" s="9">
        <f>IF(B23="","",B23-DAY(B23)+1)</f>
        <v/>
      </c>
      <c r="L23" s="10">
        <f>IF(D23="","",IFERROR(VLOOKUP(D23,'Categorias'!$A$2:$C$101,3,FALSE),"Não classificado"))</f>
        <v/>
      </c>
      <c r="M23" s="11">
        <f>IF(AND(C23&lt;&gt;"",H23&lt;&gt;""),IF(C23="Entrada",H23,0),"")</f>
        <v/>
      </c>
      <c r="N23" s="11">
        <f>IF(AND(C23&lt;&gt;"",H23&lt;&gt;""),IF(C23="Saída",H23,0),"")</f>
        <v/>
      </c>
      <c r="O23" s="11">
        <f>IF(AND(M23&lt;&gt;"",N23&lt;&gt;""),M23-N23,"")</f>
        <v/>
      </c>
    </row>
    <row r="24">
      <c r="A24" s="2" t="n"/>
      <c r="B24" s="3" t="n"/>
      <c r="C24" s="2" t="n"/>
      <c r="D24" s="2" t="n"/>
      <c r="E24" s="4" t="n"/>
      <c r="F24" s="4" t="n"/>
      <c r="G24" s="2" t="n"/>
      <c r="H24" s="5" t="n"/>
      <c r="I24" s="2" t="n"/>
      <c r="J24" s="2" t="n"/>
      <c r="K24" s="6">
        <f>IF(B24="","",B24-DAY(B24)+1)</f>
        <v/>
      </c>
      <c r="L24" s="7">
        <f>IF(D24="","",IFERROR(VLOOKUP(D24,'Categorias'!$A$2:$C$101,3,FALSE),"Não classificado"))</f>
        <v/>
      </c>
      <c r="M24" s="8">
        <f>IF(AND(C24&lt;&gt;"",H24&lt;&gt;""),IF(C24="Entrada",H24,0),"")</f>
        <v/>
      </c>
      <c r="N24" s="8">
        <f>IF(AND(C24&lt;&gt;"",H24&lt;&gt;""),IF(C24="Saída",H24,0),"")</f>
        <v/>
      </c>
      <c r="O24" s="8">
        <f>IF(AND(M24&lt;&gt;"",N24&lt;&gt;""),M24-N24,"")</f>
        <v/>
      </c>
    </row>
    <row r="25">
      <c r="A25" s="2" t="n"/>
      <c r="B25" s="3" t="n"/>
      <c r="C25" s="2" t="n"/>
      <c r="D25" s="2" t="n"/>
      <c r="E25" s="4" t="n"/>
      <c r="F25" s="4" t="n"/>
      <c r="G25" s="2" t="n"/>
      <c r="H25" s="5" t="n"/>
      <c r="I25" s="2" t="n"/>
      <c r="J25" s="2" t="n"/>
      <c r="K25" s="9">
        <f>IF(B25="","",B25-DAY(B25)+1)</f>
        <v/>
      </c>
      <c r="L25" s="10">
        <f>IF(D25="","",IFERROR(VLOOKUP(D25,'Categorias'!$A$2:$C$101,3,FALSE),"Não classificado"))</f>
        <v/>
      </c>
      <c r="M25" s="11">
        <f>IF(AND(C25&lt;&gt;"",H25&lt;&gt;""),IF(C25="Entrada",H25,0),"")</f>
        <v/>
      </c>
      <c r="N25" s="11">
        <f>IF(AND(C25&lt;&gt;"",H25&lt;&gt;""),IF(C25="Saída",H25,0),"")</f>
        <v/>
      </c>
      <c r="O25" s="11">
        <f>IF(AND(M25&lt;&gt;"",N25&lt;&gt;""),M25-N25,"")</f>
        <v/>
      </c>
    </row>
    <row r="26">
      <c r="A26" s="2" t="n"/>
      <c r="B26" s="3" t="n"/>
      <c r="C26" s="2" t="n"/>
      <c r="D26" s="2" t="n"/>
      <c r="E26" s="4" t="n"/>
      <c r="F26" s="4" t="n"/>
      <c r="G26" s="2" t="n"/>
      <c r="H26" s="5" t="n"/>
      <c r="I26" s="2" t="n"/>
      <c r="J26" s="2" t="n"/>
      <c r="K26" s="6">
        <f>IF(B26="","",B26-DAY(B26)+1)</f>
        <v/>
      </c>
      <c r="L26" s="7">
        <f>IF(D26="","",IFERROR(VLOOKUP(D26,'Categorias'!$A$2:$C$101,3,FALSE),"Não classificado"))</f>
        <v/>
      </c>
      <c r="M26" s="8">
        <f>IF(AND(C26&lt;&gt;"",H26&lt;&gt;""),IF(C26="Entrada",H26,0),"")</f>
        <v/>
      </c>
      <c r="N26" s="8">
        <f>IF(AND(C26&lt;&gt;"",H26&lt;&gt;""),IF(C26="Saída",H26,0),"")</f>
        <v/>
      </c>
      <c r="O26" s="8">
        <f>IF(AND(M26&lt;&gt;"",N26&lt;&gt;""),M26-N26,"")</f>
        <v/>
      </c>
    </row>
    <row r="27">
      <c r="A27" s="2" t="n"/>
      <c r="B27" s="3" t="n"/>
      <c r="C27" s="2" t="n"/>
      <c r="D27" s="2" t="n"/>
      <c r="E27" s="4" t="n"/>
      <c r="F27" s="4" t="n"/>
      <c r="G27" s="2" t="n"/>
      <c r="H27" s="5" t="n"/>
      <c r="I27" s="2" t="n"/>
      <c r="J27" s="2" t="n"/>
      <c r="K27" s="9">
        <f>IF(B27="","",B27-DAY(B27)+1)</f>
        <v/>
      </c>
      <c r="L27" s="10">
        <f>IF(D27="","",IFERROR(VLOOKUP(D27,'Categorias'!$A$2:$C$101,3,FALSE),"Não classificado"))</f>
        <v/>
      </c>
      <c r="M27" s="11">
        <f>IF(AND(C27&lt;&gt;"",H27&lt;&gt;""),IF(C27="Entrada",H27,0),"")</f>
        <v/>
      </c>
      <c r="N27" s="11">
        <f>IF(AND(C27&lt;&gt;"",H27&lt;&gt;""),IF(C27="Saída",H27,0),"")</f>
        <v/>
      </c>
      <c r="O27" s="11">
        <f>IF(AND(M27&lt;&gt;"",N27&lt;&gt;""),M27-N27,"")</f>
        <v/>
      </c>
    </row>
    <row r="28">
      <c r="A28" s="2" t="n"/>
      <c r="B28" s="3" t="n"/>
      <c r="C28" s="2" t="n"/>
      <c r="D28" s="2" t="n"/>
      <c r="E28" s="4" t="n"/>
      <c r="F28" s="4" t="n"/>
      <c r="G28" s="2" t="n"/>
      <c r="H28" s="5" t="n"/>
      <c r="I28" s="2" t="n"/>
      <c r="J28" s="2" t="n"/>
      <c r="K28" s="6">
        <f>IF(B28="","",B28-DAY(B28)+1)</f>
        <v/>
      </c>
      <c r="L28" s="7">
        <f>IF(D28="","",IFERROR(VLOOKUP(D28,'Categorias'!$A$2:$C$101,3,FALSE),"Não classificado"))</f>
        <v/>
      </c>
      <c r="M28" s="8">
        <f>IF(AND(C28&lt;&gt;"",H28&lt;&gt;""),IF(C28="Entrada",H28,0),"")</f>
        <v/>
      </c>
      <c r="N28" s="8">
        <f>IF(AND(C28&lt;&gt;"",H28&lt;&gt;""),IF(C28="Saída",H28,0),"")</f>
        <v/>
      </c>
      <c r="O28" s="8">
        <f>IF(AND(M28&lt;&gt;"",N28&lt;&gt;""),M28-N28,"")</f>
        <v/>
      </c>
    </row>
    <row r="29">
      <c r="A29" s="2" t="n"/>
      <c r="B29" s="3" t="n"/>
      <c r="C29" s="2" t="n"/>
      <c r="D29" s="2" t="n"/>
      <c r="E29" s="4" t="n"/>
      <c r="F29" s="4" t="n"/>
      <c r="G29" s="2" t="n"/>
      <c r="H29" s="5" t="n"/>
      <c r="I29" s="2" t="n"/>
      <c r="J29" s="2" t="n"/>
      <c r="K29" s="9">
        <f>IF(B29="","",B29-DAY(B29)+1)</f>
        <v/>
      </c>
      <c r="L29" s="10">
        <f>IF(D29="","",IFERROR(VLOOKUP(D29,'Categorias'!$A$2:$C$101,3,FALSE),"Não classificado"))</f>
        <v/>
      </c>
      <c r="M29" s="11">
        <f>IF(AND(C29&lt;&gt;"",H29&lt;&gt;""),IF(C29="Entrada",H29,0),"")</f>
        <v/>
      </c>
      <c r="N29" s="11">
        <f>IF(AND(C29&lt;&gt;"",H29&lt;&gt;""),IF(C29="Saída",H29,0),"")</f>
        <v/>
      </c>
      <c r="O29" s="11">
        <f>IF(AND(M29&lt;&gt;"",N29&lt;&gt;""),M29-N29,"")</f>
        <v/>
      </c>
    </row>
    <row r="30">
      <c r="A30" s="2" t="n"/>
      <c r="B30" s="3" t="n"/>
      <c r="C30" s="2" t="n"/>
      <c r="D30" s="2" t="n"/>
      <c r="E30" s="4" t="n"/>
      <c r="F30" s="4" t="n"/>
      <c r="G30" s="2" t="n"/>
      <c r="H30" s="5" t="n"/>
      <c r="I30" s="2" t="n"/>
      <c r="J30" s="2" t="n"/>
      <c r="K30" s="6">
        <f>IF(B30="","",B30-DAY(B30)+1)</f>
        <v/>
      </c>
      <c r="L30" s="7">
        <f>IF(D30="","",IFERROR(VLOOKUP(D30,'Categorias'!$A$2:$C$101,3,FALSE),"Não classificado"))</f>
        <v/>
      </c>
      <c r="M30" s="8">
        <f>IF(AND(C30&lt;&gt;"",H30&lt;&gt;""),IF(C30="Entrada",H30,0),"")</f>
        <v/>
      </c>
      <c r="N30" s="8">
        <f>IF(AND(C30&lt;&gt;"",H30&lt;&gt;""),IF(C30="Saída",H30,0),"")</f>
        <v/>
      </c>
      <c r="O30" s="8">
        <f>IF(AND(M30&lt;&gt;"",N30&lt;&gt;""),M30-N30,"")</f>
        <v/>
      </c>
    </row>
    <row r="31">
      <c r="A31" s="2" t="n"/>
      <c r="B31" s="3" t="n"/>
      <c r="C31" s="2" t="n"/>
      <c r="D31" s="2" t="n"/>
      <c r="E31" s="4" t="n"/>
      <c r="F31" s="4" t="n"/>
      <c r="G31" s="2" t="n"/>
      <c r="H31" s="5" t="n"/>
      <c r="I31" s="2" t="n"/>
      <c r="J31" s="2" t="n"/>
      <c r="K31" s="9">
        <f>IF(B31="","",B31-DAY(B31)+1)</f>
        <v/>
      </c>
      <c r="L31" s="10">
        <f>IF(D31="","",IFERROR(VLOOKUP(D31,'Categorias'!$A$2:$C$101,3,FALSE),"Não classificado"))</f>
        <v/>
      </c>
      <c r="M31" s="11">
        <f>IF(AND(C31&lt;&gt;"",H31&lt;&gt;""),IF(C31="Entrada",H31,0),"")</f>
        <v/>
      </c>
      <c r="N31" s="11">
        <f>IF(AND(C31&lt;&gt;"",H31&lt;&gt;""),IF(C31="Saída",H31,0),"")</f>
        <v/>
      </c>
      <c r="O31" s="11">
        <f>IF(AND(M31&lt;&gt;"",N31&lt;&gt;""),M31-N31,"")</f>
        <v/>
      </c>
    </row>
    <row r="32">
      <c r="A32" s="2" t="n"/>
      <c r="B32" s="3" t="n"/>
      <c r="C32" s="2" t="n"/>
      <c r="D32" s="2" t="n"/>
      <c r="E32" s="4" t="n"/>
      <c r="F32" s="4" t="n"/>
      <c r="G32" s="2" t="n"/>
      <c r="H32" s="5" t="n"/>
      <c r="I32" s="2" t="n"/>
      <c r="J32" s="2" t="n"/>
      <c r="K32" s="6">
        <f>IF(B32="","",B32-DAY(B32)+1)</f>
        <v/>
      </c>
      <c r="L32" s="7">
        <f>IF(D32="","",IFERROR(VLOOKUP(D32,'Categorias'!$A$2:$C$101,3,FALSE),"Não classificado"))</f>
        <v/>
      </c>
      <c r="M32" s="8">
        <f>IF(AND(C32&lt;&gt;"",H32&lt;&gt;""),IF(C32="Entrada",H32,0),"")</f>
        <v/>
      </c>
      <c r="N32" s="8">
        <f>IF(AND(C32&lt;&gt;"",H32&lt;&gt;""),IF(C32="Saída",H32,0),"")</f>
        <v/>
      </c>
      <c r="O32" s="8">
        <f>IF(AND(M32&lt;&gt;"",N32&lt;&gt;""),M32-N32,"")</f>
        <v/>
      </c>
    </row>
    <row r="33">
      <c r="A33" s="2" t="n"/>
      <c r="B33" s="3" t="n"/>
      <c r="C33" s="2" t="n"/>
      <c r="D33" s="2" t="n"/>
      <c r="E33" s="4" t="n"/>
      <c r="F33" s="4" t="n"/>
      <c r="G33" s="2" t="n"/>
      <c r="H33" s="5" t="n"/>
      <c r="I33" s="2" t="n"/>
      <c r="J33" s="2" t="n"/>
      <c r="K33" s="9">
        <f>IF(B33="","",B33-DAY(B33)+1)</f>
        <v/>
      </c>
      <c r="L33" s="10">
        <f>IF(D33="","",IFERROR(VLOOKUP(D33,'Categorias'!$A$2:$C$101,3,FALSE),"Não classificado"))</f>
        <v/>
      </c>
      <c r="M33" s="11">
        <f>IF(AND(C33&lt;&gt;"",H33&lt;&gt;""),IF(C33="Entrada",H33,0),"")</f>
        <v/>
      </c>
      <c r="N33" s="11">
        <f>IF(AND(C33&lt;&gt;"",H33&lt;&gt;""),IF(C33="Saída",H33,0),"")</f>
        <v/>
      </c>
      <c r="O33" s="11">
        <f>IF(AND(M33&lt;&gt;"",N33&lt;&gt;""),M33-N33,"")</f>
        <v/>
      </c>
    </row>
    <row r="34">
      <c r="A34" s="2" t="n"/>
      <c r="B34" s="3" t="n"/>
      <c r="C34" s="2" t="n"/>
      <c r="D34" s="2" t="n"/>
      <c r="E34" s="4" t="n"/>
      <c r="F34" s="4" t="n"/>
      <c r="G34" s="2" t="n"/>
      <c r="H34" s="5" t="n"/>
      <c r="I34" s="2" t="n"/>
      <c r="J34" s="2" t="n"/>
      <c r="K34" s="6">
        <f>IF(B34="","",B34-DAY(B34)+1)</f>
        <v/>
      </c>
      <c r="L34" s="7">
        <f>IF(D34="","",IFERROR(VLOOKUP(D34,'Categorias'!$A$2:$C$101,3,FALSE),"Não classificado"))</f>
        <v/>
      </c>
      <c r="M34" s="8">
        <f>IF(AND(C34&lt;&gt;"",H34&lt;&gt;""),IF(C34="Entrada",H34,0),"")</f>
        <v/>
      </c>
      <c r="N34" s="8">
        <f>IF(AND(C34&lt;&gt;"",H34&lt;&gt;""),IF(C34="Saída",H34,0),"")</f>
        <v/>
      </c>
      <c r="O34" s="8">
        <f>IF(AND(M34&lt;&gt;"",N34&lt;&gt;""),M34-N34,"")</f>
        <v/>
      </c>
    </row>
    <row r="35">
      <c r="A35" s="2" t="n"/>
      <c r="B35" s="3" t="n"/>
      <c r="C35" s="2" t="n"/>
      <c r="D35" s="2" t="n"/>
      <c r="E35" s="4" t="n"/>
      <c r="F35" s="4" t="n"/>
      <c r="G35" s="2" t="n"/>
      <c r="H35" s="5" t="n"/>
      <c r="I35" s="2" t="n"/>
      <c r="J35" s="2" t="n"/>
      <c r="K35" s="9">
        <f>IF(B35="","",B35-DAY(B35)+1)</f>
        <v/>
      </c>
      <c r="L35" s="10">
        <f>IF(D35="","",IFERROR(VLOOKUP(D35,'Categorias'!$A$2:$C$101,3,FALSE),"Não classificado"))</f>
        <v/>
      </c>
      <c r="M35" s="11">
        <f>IF(AND(C35&lt;&gt;"",H35&lt;&gt;""),IF(C35="Entrada",H35,0),"")</f>
        <v/>
      </c>
      <c r="N35" s="11">
        <f>IF(AND(C35&lt;&gt;"",H35&lt;&gt;""),IF(C35="Saída",H35,0),"")</f>
        <v/>
      </c>
      <c r="O35" s="11">
        <f>IF(AND(M35&lt;&gt;"",N35&lt;&gt;""),M35-N35,"")</f>
        <v/>
      </c>
    </row>
    <row r="36">
      <c r="A36" s="2" t="n"/>
      <c r="B36" s="3" t="n"/>
      <c r="C36" s="2" t="n"/>
      <c r="D36" s="2" t="n"/>
      <c r="E36" s="4" t="n"/>
      <c r="F36" s="4" t="n"/>
      <c r="G36" s="2" t="n"/>
      <c r="H36" s="5" t="n"/>
      <c r="I36" s="2" t="n"/>
      <c r="J36" s="2" t="n"/>
      <c r="K36" s="6">
        <f>IF(B36="","",B36-DAY(B36)+1)</f>
        <v/>
      </c>
      <c r="L36" s="7">
        <f>IF(D36="","",IFERROR(VLOOKUP(D36,'Categorias'!$A$2:$C$101,3,FALSE),"Não classificado"))</f>
        <v/>
      </c>
      <c r="M36" s="8">
        <f>IF(AND(C36&lt;&gt;"",H36&lt;&gt;""),IF(C36="Entrada",H36,0),"")</f>
        <v/>
      </c>
      <c r="N36" s="8">
        <f>IF(AND(C36&lt;&gt;"",H36&lt;&gt;""),IF(C36="Saída",H36,0),"")</f>
        <v/>
      </c>
      <c r="O36" s="8">
        <f>IF(AND(M36&lt;&gt;"",N36&lt;&gt;""),M36-N36,"")</f>
        <v/>
      </c>
    </row>
    <row r="37">
      <c r="A37" s="2" t="n"/>
      <c r="B37" s="3" t="n"/>
      <c r="C37" s="2" t="n"/>
      <c r="D37" s="2" t="n"/>
      <c r="E37" s="4" t="n"/>
      <c r="F37" s="4" t="n"/>
      <c r="G37" s="2" t="n"/>
      <c r="H37" s="5" t="n"/>
      <c r="I37" s="2" t="n"/>
      <c r="J37" s="2" t="n"/>
      <c r="K37" s="9">
        <f>IF(B37="","",B37-DAY(B37)+1)</f>
        <v/>
      </c>
      <c r="L37" s="10">
        <f>IF(D37="","",IFERROR(VLOOKUP(D37,'Categorias'!$A$2:$C$101,3,FALSE),"Não classificado"))</f>
        <v/>
      </c>
      <c r="M37" s="11">
        <f>IF(AND(C37&lt;&gt;"",H37&lt;&gt;""),IF(C37="Entrada",H37,0),"")</f>
        <v/>
      </c>
      <c r="N37" s="11">
        <f>IF(AND(C37&lt;&gt;"",H37&lt;&gt;""),IF(C37="Saída",H37,0),"")</f>
        <v/>
      </c>
      <c r="O37" s="11">
        <f>IF(AND(M37&lt;&gt;"",N37&lt;&gt;""),M37-N37,"")</f>
        <v/>
      </c>
    </row>
    <row r="38">
      <c r="A38" s="2" t="n"/>
      <c r="B38" s="3" t="n"/>
      <c r="C38" s="2" t="n"/>
      <c r="D38" s="2" t="n"/>
      <c r="E38" s="4" t="n"/>
      <c r="F38" s="4" t="n"/>
      <c r="G38" s="2" t="n"/>
      <c r="H38" s="5" t="n"/>
      <c r="I38" s="2" t="n"/>
      <c r="J38" s="2" t="n"/>
      <c r="K38" s="6">
        <f>IF(B38="","",B38-DAY(B38)+1)</f>
        <v/>
      </c>
      <c r="L38" s="7">
        <f>IF(D38="","",IFERROR(VLOOKUP(D38,'Categorias'!$A$2:$C$101,3,FALSE),"Não classificado"))</f>
        <v/>
      </c>
      <c r="M38" s="8">
        <f>IF(AND(C38&lt;&gt;"",H38&lt;&gt;""),IF(C38="Entrada",H38,0),"")</f>
        <v/>
      </c>
      <c r="N38" s="8">
        <f>IF(AND(C38&lt;&gt;"",H38&lt;&gt;""),IF(C38="Saída",H38,0),"")</f>
        <v/>
      </c>
      <c r="O38" s="8">
        <f>IF(AND(M38&lt;&gt;"",N38&lt;&gt;""),M38-N38,"")</f>
        <v/>
      </c>
    </row>
    <row r="39">
      <c r="A39" s="2" t="n"/>
      <c r="B39" s="3" t="n"/>
      <c r="C39" s="2" t="n"/>
      <c r="D39" s="2" t="n"/>
      <c r="E39" s="4" t="n"/>
      <c r="F39" s="4" t="n"/>
      <c r="G39" s="2" t="n"/>
      <c r="H39" s="5" t="n"/>
      <c r="I39" s="2" t="n"/>
      <c r="J39" s="2" t="n"/>
      <c r="K39" s="9">
        <f>IF(B39="","",B39-DAY(B39)+1)</f>
        <v/>
      </c>
      <c r="L39" s="10">
        <f>IF(D39="","",IFERROR(VLOOKUP(D39,'Categorias'!$A$2:$C$101,3,FALSE),"Não classificado"))</f>
        <v/>
      </c>
      <c r="M39" s="11">
        <f>IF(AND(C39&lt;&gt;"",H39&lt;&gt;""),IF(C39="Entrada",H39,0),"")</f>
        <v/>
      </c>
      <c r="N39" s="11">
        <f>IF(AND(C39&lt;&gt;"",H39&lt;&gt;""),IF(C39="Saída",H39,0),"")</f>
        <v/>
      </c>
      <c r="O39" s="11">
        <f>IF(AND(M39&lt;&gt;"",N39&lt;&gt;""),M39-N39,"")</f>
        <v/>
      </c>
    </row>
    <row r="40">
      <c r="A40" s="2" t="n"/>
      <c r="B40" s="3" t="n"/>
      <c r="C40" s="2" t="n"/>
      <c r="D40" s="2" t="n"/>
      <c r="E40" s="4" t="n"/>
      <c r="F40" s="4" t="n"/>
      <c r="G40" s="2" t="n"/>
      <c r="H40" s="5" t="n"/>
      <c r="I40" s="2" t="n"/>
      <c r="J40" s="2" t="n"/>
      <c r="K40" s="6">
        <f>IF(B40="","",B40-DAY(B40)+1)</f>
        <v/>
      </c>
      <c r="L40" s="7">
        <f>IF(D40="","",IFERROR(VLOOKUP(D40,'Categorias'!$A$2:$C$101,3,FALSE),"Não classificado"))</f>
        <v/>
      </c>
      <c r="M40" s="8">
        <f>IF(AND(C40&lt;&gt;"",H40&lt;&gt;""),IF(C40="Entrada",H40,0),"")</f>
        <v/>
      </c>
      <c r="N40" s="8">
        <f>IF(AND(C40&lt;&gt;"",H40&lt;&gt;""),IF(C40="Saída",H40,0),"")</f>
        <v/>
      </c>
      <c r="O40" s="8">
        <f>IF(AND(M40&lt;&gt;"",N40&lt;&gt;""),M40-N40,"")</f>
        <v/>
      </c>
    </row>
    <row r="41">
      <c r="A41" s="2" t="n"/>
      <c r="B41" s="3" t="n"/>
      <c r="C41" s="2" t="n"/>
      <c r="D41" s="2" t="n"/>
      <c r="E41" s="4" t="n"/>
      <c r="F41" s="4" t="n"/>
      <c r="G41" s="2" t="n"/>
      <c r="H41" s="5" t="n"/>
      <c r="I41" s="2" t="n"/>
      <c r="J41" s="2" t="n"/>
      <c r="K41" s="9">
        <f>IF(B41="","",B41-DAY(B41)+1)</f>
        <v/>
      </c>
      <c r="L41" s="10">
        <f>IF(D41="","",IFERROR(VLOOKUP(D41,'Categorias'!$A$2:$C$101,3,FALSE),"Não classificado"))</f>
        <v/>
      </c>
      <c r="M41" s="11">
        <f>IF(AND(C41&lt;&gt;"",H41&lt;&gt;""),IF(C41="Entrada",H41,0),"")</f>
        <v/>
      </c>
      <c r="N41" s="11">
        <f>IF(AND(C41&lt;&gt;"",H41&lt;&gt;""),IF(C41="Saída",H41,0),"")</f>
        <v/>
      </c>
      <c r="O41" s="11">
        <f>IF(AND(M41&lt;&gt;"",N41&lt;&gt;""),M41-N41,"")</f>
        <v/>
      </c>
    </row>
    <row r="42">
      <c r="A42" s="2" t="n"/>
      <c r="B42" s="3" t="n"/>
      <c r="C42" s="2" t="n"/>
      <c r="D42" s="2" t="n"/>
      <c r="E42" s="4" t="n"/>
      <c r="F42" s="4" t="n"/>
      <c r="G42" s="2" t="n"/>
      <c r="H42" s="5" t="n"/>
      <c r="I42" s="2" t="n"/>
      <c r="J42" s="2" t="n"/>
      <c r="K42" s="6">
        <f>IF(B42="","",B42-DAY(B42)+1)</f>
        <v/>
      </c>
      <c r="L42" s="7">
        <f>IF(D42="","",IFERROR(VLOOKUP(D42,'Categorias'!$A$2:$C$101,3,FALSE),"Não classificado"))</f>
        <v/>
      </c>
      <c r="M42" s="8">
        <f>IF(AND(C42&lt;&gt;"",H42&lt;&gt;""),IF(C42="Entrada",H42,0),"")</f>
        <v/>
      </c>
      <c r="N42" s="8">
        <f>IF(AND(C42&lt;&gt;"",H42&lt;&gt;""),IF(C42="Saída",H42,0),"")</f>
        <v/>
      </c>
      <c r="O42" s="8">
        <f>IF(AND(M42&lt;&gt;"",N42&lt;&gt;""),M42-N42,"")</f>
        <v/>
      </c>
    </row>
    <row r="43">
      <c r="A43" s="2" t="n"/>
      <c r="B43" s="3" t="n"/>
      <c r="C43" s="2" t="n"/>
      <c r="D43" s="2" t="n"/>
      <c r="E43" s="4" t="n"/>
      <c r="F43" s="4" t="n"/>
      <c r="G43" s="2" t="n"/>
      <c r="H43" s="5" t="n"/>
      <c r="I43" s="2" t="n"/>
      <c r="J43" s="2" t="n"/>
      <c r="K43" s="9">
        <f>IF(B43="","",B43-DAY(B43)+1)</f>
        <v/>
      </c>
      <c r="L43" s="10">
        <f>IF(D43="","",IFERROR(VLOOKUP(D43,'Categorias'!$A$2:$C$101,3,FALSE),"Não classificado"))</f>
        <v/>
      </c>
      <c r="M43" s="11">
        <f>IF(AND(C43&lt;&gt;"",H43&lt;&gt;""),IF(C43="Entrada",H43,0),"")</f>
        <v/>
      </c>
      <c r="N43" s="11">
        <f>IF(AND(C43&lt;&gt;"",H43&lt;&gt;""),IF(C43="Saída",H43,0),"")</f>
        <v/>
      </c>
      <c r="O43" s="11">
        <f>IF(AND(M43&lt;&gt;"",N43&lt;&gt;""),M43-N43,"")</f>
        <v/>
      </c>
    </row>
    <row r="44">
      <c r="A44" s="2" t="n"/>
      <c r="B44" s="3" t="n"/>
      <c r="C44" s="2" t="n"/>
      <c r="D44" s="2" t="n"/>
      <c r="E44" s="4" t="n"/>
      <c r="F44" s="4" t="n"/>
      <c r="G44" s="2" t="n"/>
      <c r="H44" s="5" t="n"/>
      <c r="I44" s="2" t="n"/>
      <c r="J44" s="2" t="n"/>
      <c r="K44" s="6">
        <f>IF(B44="","",B44-DAY(B44)+1)</f>
        <v/>
      </c>
      <c r="L44" s="7">
        <f>IF(D44="","",IFERROR(VLOOKUP(D44,'Categorias'!$A$2:$C$101,3,FALSE),"Não classificado"))</f>
        <v/>
      </c>
      <c r="M44" s="8">
        <f>IF(AND(C44&lt;&gt;"",H44&lt;&gt;""),IF(C44="Entrada",H44,0),"")</f>
        <v/>
      </c>
      <c r="N44" s="8">
        <f>IF(AND(C44&lt;&gt;"",H44&lt;&gt;""),IF(C44="Saída",H44,0),"")</f>
        <v/>
      </c>
      <c r="O44" s="8">
        <f>IF(AND(M44&lt;&gt;"",N44&lt;&gt;""),M44-N44,"")</f>
        <v/>
      </c>
    </row>
    <row r="45">
      <c r="A45" s="2" t="n"/>
      <c r="B45" s="3" t="n"/>
      <c r="C45" s="2" t="n"/>
      <c r="D45" s="2" t="n"/>
      <c r="E45" s="4" t="n"/>
      <c r="F45" s="4" t="n"/>
      <c r="G45" s="2" t="n"/>
      <c r="H45" s="5" t="n"/>
      <c r="I45" s="2" t="n"/>
      <c r="J45" s="2" t="n"/>
      <c r="K45" s="9">
        <f>IF(B45="","",B45-DAY(B45)+1)</f>
        <v/>
      </c>
      <c r="L45" s="10">
        <f>IF(D45="","",IFERROR(VLOOKUP(D45,'Categorias'!$A$2:$C$101,3,FALSE),"Não classificado"))</f>
        <v/>
      </c>
      <c r="M45" s="11">
        <f>IF(AND(C45&lt;&gt;"",H45&lt;&gt;""),IF(C45="Entrada",H45,0),"")</f>
        <v/>
      </c>
      <c r="N45" s="11">
        <f>IF(AND(C45&lt;&gt;"",H45&lt;&gt;""),IF(C45="Saída",H45,0),"")</f>
        <v/>
      </c>
      <c r="O45" s="11">
        <f>IF(AND(M45&lt;&gt;"",N45&lt;&gt;""),M45-N45,"")</f>
        <v/>
      </c>
    </row>
    <row r="46">
      <c r="A46" s="2" t="n"/>
      <c r="B46" s="3" t="n"/>
      <c r="C46" s="2" t="n"/>
      <c r="D46" s="2" t="n"/>
      <c r="E46" s="4" t="n"/>
      <c r="F46" s="4" t="n"/>
      <c r="G46" s="2" t="n"/>
      <c r="H46" s="5" t="n"/>
      <c r="I46" s="2" t="n"/>
      <c r="J46" s="2" t="n"/>
      <c r="K46" s="6">
        <f>IF(B46="","",B46-DAY(B46)+1)</f>
        <v/>
      </c>
      <c r="L46" s="7">
        <f>IF(D46="","",IFERROR(VLOOKUP(D46,'Categorias'!$A$2:$C$101,3,FALSE),"Não classificado"))</f>
        <v/>
      </c>
      <c r="M46" s="8">
        <f>IF(AND(C46&lt;&gt;"",H46&lt;&gt;""),IF(C46="Entrada",H46,0),"")</f>
        <v/>
      </c>
      <c r="N46" s="8">
        <f>IF(AND(C46&lt;&gt;"",H46&lt;&gt;""),IF(C46="Saída",H46,0),"")</f>
        <v/>
      </c>
      <c r="O46" s="8">
        <f>IF(AND(M46&lt;&gt;"",N46&lt;&gt;""),M46-N46,"")</f>
        <v/>
      </c>
    </row>
    <row r="47">
      <c r="A47" s="2" t="n"/>
      <c r="B47" s="3" t="n"/>
      <c r="C47" s="2" t="n"/>
      <c r="D47" s="2" t="n"/>
      <c r="E47" s="4" t="n"/>
      <c r="F47" s="4" t="n"/>
      <c r="G47" s="2" t="n"/>
      <c r="H47" s="5" t="n"/>
      <c r="I47" s="2" t="n"/>
      <c r="J47" s="2" t="n"/>
      <c r="K47" s="9">
        <f>IF(B47="","",B47-DAY(B47)+1)</f>
        <v/>
      </c>
      <c r="L47" s="10">
        <f>IF(D47="","",IFERROR(VLOOKUP(D47,'Categorias'!$A$2:$C$101,3,FALSE),"Não classificado"))</f>
        <v/>
      </c>
      <c r="M47" s="11">
        <f>IF(AND(C47&lt;&gt;"",H47&lt;&gt;""),IF(C47="Entrada",H47,0),"")</f>
        <v/>
      </c>
      <c r="N47" s="11">
        <f>IF(AND(C47&lt;&gt;"",H47&lt;&gt;""),IF(C47="Saída",H47,0),"")</f>
        <v/>
      </c>
      <c r="O47" s="11">
        <f>IF(AND(M47&lt;&gt;"",N47&lt;&gt;""),M47-N47,"")</f>
        <v/>
      </c>
    </row>
    <row r="48">
      <c r="A48" s="2" t="n"/>
      <c r="B48" s="3" t="n"/>
      <c r="C48" s="2" t="n"/>
      <c r="D48" s="2" t="n"/>
      <c r="E48" s="4" t="n"/>
      <c r="F48" s="4" t="n"/>
      <c r="G48" s="2" t="n"/>
      <c r="H48" s="5" t="n"/>
      <c r="I48" s="2" t="n"/>
      <c r="J48" s="2" t="n"/>
      <c r="K48" s="6">
        <f>IF(B48="","",B48-DAY(B48)+1)</f>
        <v/>
      </c>
      <c r="L48" s="7">
        <f>IF(D48="","",IFERROR(VLOOKUP(D48,'Categorias'!$A$2:$C$101,3,FALSE),"Não classificado"))</f>
        <v/>
      </c>
      <c r="M48" s="8">
        <f>IF(AND(C48&lt;&gt;"",H48&lt;&gt;""),IF(C48="Entrada",H48,0),"")</f>
        <v/>
      </c>
      <c r="N48" s="8">
        <f>IF(AND(C48&lt;&gt;"",H48&lt;&gt;""),IF(C48="Saída",H48,0),"")</f>
        <v/>
      </c>
      <c r="O48" s="8">
        <f>IF(AND(M48&lt;&gt;"",N48&lt;&gt;""),M48-N48,"")</f>
        <v/>
      </c>
    </row>
    <row r="49">
      <c r="A49" s="2" t="n"/>
      <c r="B49" s="3" t="n"/>
      <c r="C49" s="2" t="n"/>
      <c r="D49" s="2" t="n"/>
      <c r="E49" s="4" t="n"/>
      <c r="F49" s="4" t="n"/>
      <c r="G49" s="2" t="n"/>
      <c r="H49" s="5" t="n"/>
      <c r="I49" s="2" t="n"/>
      <c r="J49" s="2" t="n"/>
      <c r="K49" s="9">
        <f>IF(B49="","",B49-DAY(B49)+1)</f>
        <v/>
      </c>
      <c r="L49" s="10">
        <f>IF(D49="","",IFERROR(VLOOKUP(D49,'Categorias'!$A$2:$C$101,3,FALSE),"Não classificado"))</f>
        <v/>
      </c>
      <c r="M49" s="11">
        <f>IF(AND(C49&lt;&gt;"",H49&lt;&gt;""),IF(C49="Entrada",H49,0),"")</f>
        <v/>
      </c>
      <c r="N49" s="11">
        <f>IF(AND(C49&lt;&gt;"",H49&lt;&gt;""),IF(C49="Saída",H49,0),"")</f>
        <v/>
      </c>
      <c r="O49" s="11">
        <f>IF(AND(M49&lt;&gt;"",N49&lt;&gt;""),M49-N49,"")</f>
        <v/>
      </c>
    </row>
    <row r="50">
      <c r="A50" s="2" t="n"/>
      <c r="B50" s="3" t="n"/>
      <c r="C50" s="2" t="n"/>
      <c r="D50" s="2" t="n"/>
      <c r="E50" s="4" t="n"/>
      <c r="F50" s="4" t="n"/>
      <c r="G50" s="2" t="n"/>
      <c r="H50" s="5" t="n"/>
      <c r="I50" s="2" t="n"/>
      <c r="J50" s="2" t="n"/>
      <c r="K50" s="6">
        <f>IF(B50="","",B50-DAY(B50)+1)</f>
        <v/>
      </c>
      <c r="L50" s="7">
        <f>IF(D50="","",IFERROR(VLOOKUP(D50,'Categorias'!$A$2:$C$101,3,FALSE),"Não classificado"))</f>
        <v/>
      </c>
      <c r="M50" s="8">
        <f>IF(AND(C50&lt;&gt;"",H50&lt;&gt;""),IF(C50="Entrada",H50,0),"")</f>
        <v/>
      </c>
      <c r="N50" s="8">
        <f>IF(AND(C50&lt;&gt;"",H50&lt;&gt;""),IF(C50="Saída",H50,0),"")</f>
        <v/>
      </c>
      <c r="O50" s="8">
        <f>IF(AND(M50&lt;&gt;"",N50&lt;&gt;""),M50-N50,"")</f>
        <v/>
      </c>
    </row>
    <row r="51">
      <c r="A51" s="2" t="n"/>
      <c r="B51" s="3" t="n"/>
      <c r="C51" s="2" t="n"/>
      <c r="D51" s="2" t="n"/>
      <c r="E51" s="4" t="n"/>
      <c r="F51" s="4" t="n"/>
      <c r="G51" s="2" t="n"/>
      <c r="H51" s="5" t="n"/>
      <c r="I51" s="2" t="n"/>
      <c r="J51" s="2" t="n"/>
      <c r="K51" s="9">
        <f>IF(B51="","",B51-DAY(B51)+1)</f>
        <v/>
      </c>
      <c r="L51" s="10">
        <f>IF(D51="","",IFERROR(VLOOKUP(D51,'Categorias'!$A$2:$C$101,3,FALSE),"Não classificado"))</f>
        <v/>
      </c>
      <c r="M51" s="11">
        <f>IF(AND(C51&lt;&gt;"",H51&lt;&gt;""),IF(C51="Entrada",H51,0),"")</f>
        <v/>
      </c>
      <c r="N51" s="11">
        <f>IF(AND(C51&lt;&gt;"",H51&lt;&gt;""),IF(C51="Saída",H51,0),"")</f>
        <v/>
      </c>
      <c r="O51" s="11">
        <f>IF(AND(M51&lt;&gt;"",N51&lt;&gt;""),M51-N51,"")</f>
        <v/>
      </c>
    </row>
    <row r="52">
      <c r="A52" s="2" t="n"/>
      <c r="B52" s="3" t="n"/>
      <c r="C52" s="2" t="n"/>
      <c r="D52" s="2" t="n"/>
      <c r="E52" s="4" t="n"/>
      <c r="F52" s="4" t="n"/>
      <c r="G52" s="2" t="n"/>
      <c r="H52" s="5" t="n"/>
      <c r="I52" s="2" t="n"/>
      <c r="J52" s="2" t="n"/>
      <c r="K52" s="6">
        <f>IF(B52="","",B52-DAY(B52)+1)</f>
        <v/>
      </c>
      <c r="L52" s="7">
        <f>IF(D52="","",IFERROR(VLOOKUP(D52,'Categorias'!$A$2:$C$101,3,FALSE),"Não classificado"))</f>
        <v/>
      </c>
      <c r="M52" s="8">
        <f>IF(AND(C52&lt;&gt;"",H52&lt;&gt;""),IF(C52="Entrada",H52,0),"")</f>
        <v/>
      </c>
      <c r="N52" s="8">
        <f>IF(AND(C52&lt;&gt;"",H52&lt;&gt;""),IF(C52="Saída",H52,0),"")</f>
        <v/>
      </c>
      <c r="O52" s="8">
        <f>IF(AND(M52&lt;&gt;"",N52&lt;&gt;""),M52-N52,"")</f>
        <v/>
      </c>
    </row>
    <row r="53">
      <c r="A53" s="2" t="n"/>
      <c r="B53" s="3" t="n"/>
      <c r="C53" s="2" t="n"/>
      <c r="D53" s="2" t="n"/>
      <c r="E53" s="4" t="n"/>
      <c r="F53" s="4" t="n"/>
      <c r="G53" s="2" t="n"/>
      <c r="H53" s="5" t="n"/>
      <c r="I53" s="2" t="n"/>
      <c r="J53" s="2" t="n"/>
      <c r="K53" s="9">
        <f>IF(B53="","",B53-DAY(B53)+1)</f>
        <v/>
      </c>
      <c r="L53" s="10">
        <f>IF(D53="","",IFERROR(VLOOKUP(D53,'Categorias'!$A$2:$C$101,3,FALSE),"Não classificado"))</f>
        <v/>
      </c>
      <c r="M53" s="11">
        <f>IF(AND(C53&lt;&gt;"",H53&lt;&gt;""),IF(C53="Entrada",H53,0),"")</f>
        <v/>
      </c>
      <c r="N53" s="11">
        <f>IF(AND(C53&lt;&gt;"",H53&lt;&gt;""),IF(C53="Saída",H53,0),"")</f>
        <v/>
      </c>
      <c r="O53" s="11">
        <f>IF(AND(M53&lt;&gt;"",N53&lt;&gt;""),M53-N53,"")</f>
        <v/>
      </c>
    </row>
    <row r="54">
      <c r="A54" s="2" t="n"/>
      <c r="B54" s="3" t="n"/>
      <c r="C54" s="2" t="n"/>
      <c r="D54" s="2" t="n"/>
      <c r="E54" s="4" t="n"/>
      <c r="F54" s="4" t="n"/>
      <c r="G54" s="2" t="n"/>
      <c r="H54" s="5" t="n"/>
      <c r="I54" s="2" t="n"/>
      <c r="J54" s="2" t="n"/>
      <c r="K54" s="6">
        <f>IF(B54="","",B54-DAY(B54)+1)</f>
        <v/>
      </c>
      <c r="L54" s="7">
        <f>IF(D54="","",IFERROR(VLOOKUP(D54,'Categorias'!$A$2:$C$101,3,FALSE),"Não classificado"))</f>
        <v/>
      </c>
      <c r="M54" s="8">
        <f>IF(AND(C54&lt;&gt;"",H54&lt;&gt;""),IF(C54="Entrada",H54,0),"")</f>
        <v/>
      </c>
      <c r="N54" s="8">
        <f>IF(AND(C54&lt;&gt;"",H54&lt;&gt;""),IF(C54="Saída",H54,0),"")</f>
        <v/>
      </c>
      <c r="O54" s="8">
        <f>IF(AND(M54&lt;&gt;"",N54&lt;&gt;""),M54-N54,"")</f>
        <v/>
      </c>
    </row>
    <row r="55">
      <c r="A55" s="2" t="n"/>
      <c r="B55" s="3" t="n"/>
      <c r="C55" s="2" t="n"/>
      <c r="D55" s="2" t="n"/>
      <c r="E55" s="4" t="n"/>
      <c r="F55" s="4" t="n"/>
      <c r="G55" s="2" t="n"/>
      <c r="H55" s="5" t="n"/>
      <c r="I55" s="2" t="n"/>
      <c r="J55" s="2" t="n"/>
      <c r="K55" s="9">
        <f>IF(B55="","",B55-DAY(B55)+1)</f>
        <v/>
      </c>
      <c r="L55" s="10">
        <f>IF(D55="","",IFERROR(VLOOKUP(D55,'Categorias'!$A$2:$C$101,3,FALSE),"Não classificado"))</f>
        <v/>
      </c>
      <c r="M55" s="11">
        <f>IF(AND(C55&lt;&gt;"",H55&lt;&gt;""),IF(C55="Entrada",H55,0),"")</f>
        <v/>
      </c>
      <c r="N55" s="11">
        <f>IF(AND(C55&lt;&gt;"",H55&lt;&gt;""),IF(C55="Saída",H55,0),"")</f>
        <v/>
      </c>
      <c r="O55" s="11">
        <f>IF(AND(M55&lt;&gt;"",N55&lt;&gt;""),M55-N55,"")</f>
        <v/>
      </c>
    </row>
    <row r="56">
      <c r="A56" s="2" t="n"/>
      <c r="B56" s="3" t="n"/>
      <c r="C56" s="2" t="n"/>
      <c r="D56" s="2" t="n"/>
      <c r="E56" s="4" t="n"/>
      <c r="F56" s="4" t="n"/>
      <c r="G56" s="2" t="n"/>
      <c r="H56" s="5" t="n"/>
      <c r="I56" s="2" t="n"/>
      <c r="J56" s="2" t="n"/>
      <c r="K56" s="6">
        <f>IF(B56="","",B56-DAY(B56)+1)</f>
        <v/>
      </c>
      <c r="L56" s="7">
        <f>IF(D56="","",IFERROR(VLOOKUP(D56,'Categorias'!$A$2:$C$101,3,FALSE),"Não classificado"))</f>
        <v/>
      </c>
      <c r="M56" s="8">
        <f>IF(AND(C56&lt;&gt;"",H56&lt;&gt;""),IF(C56="Entrada",H56,0),"")</f>
        <v/>
      </c>
      <c r="N56" s="8">
        <f>IF(AND(C56&lt;&gt;"",H56&lt;&gt;""),IF(C56="Saída",H56,0),"")</f>
        <v/>
      </c>
      <c r="O56" s="8">
        <f>IF(AND(M56&lt;&gt;"",N56&lt;&gt;""),M56-N56,"")</f>
        <v/>
      </c>
    </row>
    <row r="57">
      <c r="A57" s="2" t="n"/>
      <c r="B57" s="3" t="n"/>
      <c r="C57" s="2" t="n"/>
      <c r="D57" s="2" t="n"/>
      <c r="E57" s="4" t="n"/>
      <c r="F57" s="4" t="n"/>
      <c r="G57" s="2" t="n"/>
      <c r="H57" s="5" t="n"/>
      <c r="I57" s="2" t="n"/>
      <c r="J57" s="2" t="n"/>
      <c r="K57" s="9">
        <f>IF(B57="","",B57-DAY(B57)+1)</f>
        <v/>
      </c>
      <c r="L57" s="10">
        <f>IF(D57="","",IFERROR(VLOOKUP(D57,'Categorias'!$A$2:$C$101,3,FALSE),"Não classificado"))</f>
        <v/>
      </c>
      <c r="M57" s="11">
        <f>IF(AND(C57&lt;&gt;"",H57&lt;&gt;""),IF(C57="Entrada",H57,0),"")</f>
        <v/>
      </c>
      <c r="N57" s="11">
        <f>IF(AND(C57&lt;&gt;"",H57&lt;&gt;""),IF(C57="Saída",H57,0),"")</f>
        <v/>
      </c>
      <c r="O57" s="11">
        <f>IF(AND(M57&lt;&gt;"",N57&lt;&gt;""),M57-N57,"")</f>
        <v/>
      </c>
    </row>
    <row r="58">
      <c r="A58" s="2" t="n"/>
      <c r="B58" s="3" t="n"/>
      <c r="C58" s="2" t="n"/>
      <c r="D58" s="2" t="n"/>
      <c r="E58" s="4" t="n"/>
      <c r="F58" s="4" t="n"/>
      <c r="G58" s="2" t="n"/>
      <c r="H58" s="5" t="n"/>
      <c r="I58" s="2" t="n"/>
      <c r="J58" s="2" t="n"/>
      <c r="K58" s="6">
        <f>IF(B58="","",B58-DAY(B58)+1)</f>
        <v/>
      </c>
      <c r="L58" s="7">
        <f>IF(D58="","",IFERROR(VLOOKUP(D58,'Categorias'!$A$2:$C$101,3,FALSE),"Não classificado"))</f>
        <v/>
      </c>
      <c r="M58" s="8">
        <f>IF(AND(C58&lt;&gt;"",H58&lt;&gt;""),IF(C58="Entrada",H58,0),"")</f>
        <v/>
      </c>
      <c r="N58" s="8">
        <f>IF(AND(C58&lt;&gt;"",H58&lt;&gt;""),IF(C58="Saída",H58,0),"")</f>
        <v/>
      </c>
      <c r="O58" s="8">
        <f>IF(AND(M58&lt;&gt;"",N58&lt;&gt;""),M58-N58,"")</f>
        <v/>
      </c>
    </row>
    <row r="59">
      <c r="A59" s="2" t="n"/>
      <c r="B59" s="3" t="n"/>
      <c r="C59" s="2" t="n"/>
      <c r="D59" s="2" t="n"/>
      <c r="E59" s="4" t="n"/>
      <c r="F59" s="4" t="n"/>
      <c r="G59" s="2" t="n"/>
      <c r="H59" s="5" t="n"/>
      <c r="I59" s="2" t="n"/>
      <c r="J59" s="2" t="n"/>
      <c r="K59" s="9">
        <f>IF(B59="","",B59-DAY(B59)+1)</f>
        <v/>
      </c>
      <c r="L59" s="10">
        <f>IF(D59="","",IFERROR(VLOOKUP(D59,'Categorias'!$A$2:$C$101,3,FALSE),"Não classificado"))</f>
        <v/>
      </c>
      <c r="M59" s="11">
        <f>IF(AND(C59&lt;&gt;"",H59&lt;&gt;""),IF(C59="Entrada",H59,0),"")</f>
        <v/>
      </c>
      <c r="N59" s="11">
        <f>IF(AND(C59&lt;&gt;"",H59&lt;&gt;""),IF(C59="Saída",H59,0),"")</f>
        <v/>
      </c>
      <c r="O59" s="11">
        <f>IF(AND(M59&lt;&gt;"",N59&lt;&gt;""),M59-N59,"")</f>
        <v/>
      </c>
    </row>
    <row r="60">
      <c r="A60" s="2" t="n"/>
      <c r="B60" s="3" t="n"/>
      <c r="C60" s="2" t="n"/>
      <c r="D60" s="2" t="n"/>
      <c r="E60" s="4" t="n"/>
      <c r="F60" s="4" t="n"/>
      <c r="G60" s="2" t="n"/>
      <c r="H60" s="5" t="n"/>
      <c r="I60" s="2" t="n"/>
      <c r="J60" s="2" t="n"/>
      <c r="K60" s="6">
        <f>IF(B60="","",B60-DAY(B60)+1)</f>
        <v/>
      </c>
      <c r="L60" s="7">
        <f>IF(D60="","",IFERROR(VLOOKUP(D60,'Categorias'!$A$2:$C$101,3,FALSE),"Não classificado"))</f>
        <v/>
      </c>
      <c r="M60" s="8">
        <f>IF(AND(C60&lt;&gt;"",H60&lt;&gt;""),IF(C60="Entrada",H60,0),"")</f>
        <v/>
      </c>
      <c r="N60" s="8">
        <f>IF(AND(C60&lt;&gt;"",H60&lt;&gt;""),IF(C60="Saída",H60,0),"")</f>
        <v/>
      </c>
      <c r="O60" s="8">
        <f>IF(AND(M60&lt;&gt;"",N60&lt;&gt;""),M60-N60,"")</f>
        <v/>
      </c>
    </row>
    <row r="61">
      <c r="A61" s="2" t="n"/>
      <c r="B61" s="3" t="n"/>
      <c r="C61" s="2" t="n"/>
      <c r="D61" s="2" t="n"/>
      <c r="E61" s="4" t="n"/>
      <c r="F61" s="4" t="n"/>
      <c r="G61" s="2" t="n"/>
      <c r="H61" s="5" t="n"/>
      <c r="I61" s="2" t="n"/>
      <c r="J61" s="2" t="n"/>
      <c r="K61" s="9">
        <f>IF(B61="","",B61-DAY(B61)+1)</f>
        <v/>
      </c>
      <c r="L61" s="10">
        <f>IF(D61="","",IFERROR(VLOOKUP(D61,'Categorias'!$A$2:$C$101,3,FALSE),"Não classificado"))</f>
        <v/>
      </c>
      <c r="M61" s="11">
        <f>IF(AND(C61&lt;&gt;"",H61&lt;&gt;""),IF(C61="Entrada",H61,0),"")</f>
        <v/>
      </c>
      <c r="N61" s="11">
        <f>IF(AND(C61&lt;&gt;"",H61&lt;&gt;""),IF(C61="Saída",H61,0),"")</f>
        <v/>
      </c>
      <c r="O61" s="11">
        <f>IF(AND(M61&lt;&gt;"",N61&lt;&gt;""),M61-N61,"")</f>
        <v/>
      </c>
    </row>
    <row r="62">
      <c r="A62" s="2" t="n"/>
      <c r="B62" s="3" t="n"/>
      <c r="C62" s="2" t="n"/>
      <c r="D62" s="2" t="n"/>
      <c r="E62" s="4" t="n"/>
      <c r="F62" s="4" t="n"/>
      <c r="G62" s="2" t="n"/>
      <c r="H62" s="5" t="n"/>
      <c r="I62" s="2" t="n"/>
      <c r="J62" s="2" t="n"/>
      <c r="K62" s="6">
        <f>IF(B62="","",B62-DAY(B62)+1)</f>
        <v/>
      </c>
      <c r="L62" s="7">
        <f>IF(D62="","",IFERROR(VLOOKUP(D62,'Categorias'!$A$2:$C$101,3,FALSE),"Não classificado"))</f>
        <v/>
      </c>
      <c r="M62" s="8">
        <f>IF(AND(C62&lt;&gt;"",H62&lt;&gt;""),IF(C62="Entrada",H62,0),"")</f>
        <v/>
      </c>
      <c r="N62" s="8">
        <f>IF(AND(C62&lt;&gt;"",H62&lt;&gt;""),IF(C62="Saída",H62,0),"")</f>
        <v/>
      </c>
      <c r="O62" s="8">
        <f>IF(AND(M62&lt;&gt;"",N62&lt;&gt;""),M62-N62,"")</f>
        <v/>
      </c>
    </row>
    <row r="63">
      <c r="A63" s="2" t="n"/>
      <c r="B63" s="3" t="n"/>
      <c r="C63" s="2" t="n"/>
      <c r="D63" s="2" t="n"/>
      <c r="E63" s="4" t="n"/>
      <c r="F63" s="4" t="n"/>
      <c r="G63" s="2" t="n"/>
      <c r="H63" s="5" t="n"/>
      <c r="I63" s="2" t="n"/>
      <c r="J63" s="2" t="n"/>
      <c r="K63" s="9">
        <f>IF(B63="","",B63-DAY(B63)+1)</f>
        <v/>
      </c>
      <c r="L63" s="10">
        <f>IF(D63="","",IFERROR(VLOOKUP(D63,'Categorias'!$A$2:$C$101,3,FALSE),"Não classificado"))</f>
        <v/>
      </c>
      <c r="M63" s="11">
        <f>IF(AND(C63&lt;&gt;"",H63&lt;&gt;""),IF(C63="Entrada",H63,0),"")</f>
        <v/>
      </c>
      <c r="N63" s="11">
        <f>IF(AND(C63&lt;&gt;"",H63&lt;&gt;""),IF(C63="Saída",H63,0),"")</f>
        <v/>
      </c>
      <c r="O63" s="11">
        <f>IF(AND(M63&lt;&gt;"",N63&lt;&gt;""),M63-N63,"")</f>
        <v/>
      </c>
    </row>
    <row r="64">
      <c r="A64" s="2" t="n"/>
      <c r="B64" s="3" t="n"/>
      <c r="C64" s="2" t="n"/>
      <c r="D64" s="2" t="n"/>
      <c r="E64" s="4" t="n"/>
      <c r="F64" s="4" t="n"/>
      <c r="G64" s="2" t="n"/>
      <c r="H64" s="5" t="n"/>
      <c r="I64" s="2" t="n"/>
      <c r="J64" s="2" t="n"/>
      <c r="K64" s="6">
        <f>IF(B64="","",B64-DAY(B64)+1)</f>
        <v/>
      </c>
      <c r="L64" s="7">
        <f>IF(D64="","",IFERROR(VLOOKUP(D64,'Categorias'!$A$2:$C$101,3,FALSE),"Não classificado"))</f>
        <v/>
      </c>
      <c r="M64" s="8">
        <f>IF(AND(C64&lt;&gt;"",H64&lt;&gt;""),IF(C64="Entrada",H64,0),"")</f>
        <v/>
      </c>
      <c r="N64" s="8">
        <f>IF(AND(C64&lt;&gt;"",H64&lt;&gt;""),IF(C64="Saída",H64,0),"")</f>
        <v/>
      </c>
      <c r="O64" s="8">
        <f>IF(AND(M64&lt;&gt;"",N64&lt;&gt;""),M64-N64,"")</f>
        <v/>
      </c>
    </row>
    <row r="65">
      <c r="A65" s="2" t="n"/>
      <c r="B65" s="3" t="n"/>
      <c r="C65" s="2" t="n"/>
      <c r="D65" s="2" t="n"/>
      <c r="E65" s="4" t="n"/>
      <c r="F65" s="4" t="n"/>
      <c r="G65" s="2" t="n"/>
      <c r="H65" s="5" t="n"/>
      <c r="I65" s="2" t="n"/>
      <c r="J65" s="2" t="n"/>
      <c r="K65" s="9">
        <f>IF(B65="","",B65-DAY(B65)+1)</f>
        <v/>
      </c>
      <c r="L65" s="10">
        <f>IF(D65="","",IFERROR(VLOOKUP(D65,'Categorias'!$A$2:$C$101,3,FALSE),"Não classificado"))</f>
        <v/>
      </c>
      <c r="M65" s="11">
        <f>IF(AND(C65&lt;&gt;"",H65&lt;&gt;""),IF(C65="Entrada",H65,0),"")</f>
        <v/>
      </c>
      <c r="N65" s="11">
        <f>IF(AND(C65&lt;&gt;"",H65&lt;&gt;""),IF(C65="Saída",H65,0),"")</f>
        <v/>
      </c>
      <c r="O65" s="11">
        <f>IF(AND(M65&lt;&gt;"",N65&lt;&gt;""),M65-N65,"")</f>
        <v/>
      </c>
    </row>
    <row r="66">
      <c r="A66" s="2" t="n"/>
      <c r="B66" s="3" t="n"/>
      <c r="C66" s="2" t="n"/>
      <c r="D66" s="2" t="n"/>
      <c r="E66" s="4" t="n"/>
      <c r="F66" s="4" t="n"/>
      <c r="G66" s="2" t="n"/>
      <c r="H66" s="5" t="n"/>
      <c r="I66" s="2" t="n"/>
      <c r="J66" s="2" t="n"/>
      <c r="K66" s="6">
        <f>IF(B66="","",B66-DAY(B66)+1)</f>
        <v/>
      </c>
      <c r="L66" s="7">
        <f>IF(D66="","",IFERROR(VLOOKUP(D66,'Categorias'!$A$2:$C$101,3,FALSE),"Não classificado"))</f>
        <v/>
      </c>
      <c r="M66" s="8">
        <f>IF(AND(C66&lt;&gt;"",H66&lt;&gt;""),IF(C66="Entrada",H66,0),"")</f>
        <v/>
      </c>
      <c r="N66" s="8">
        <f>IF(AND(C66&lt;&gt;"",H66&lt;&gt;""),IF(C66="Saída",H66,0),"")</f>
        <v/>
      </c>
      <c r="O66" s="8">
        <f>IF(AND(M66&lt;&gt;"",N66&lt;&gt;""),M66-N66,"")</f>
        <v/>
      </c>
    </row>
    <row r="67">
      <c r="A67" s="2" t="n"/>
      <c r="B67" s="3" t="n"/>
      <c r="C67" s="2" t="n"/>
      <c r="D67" s="2" t="n"/>
      <c r="E67" s="4" t="n"/>
      <c r="F67" s="4" t="n"/>
      <c r="G67" s="2" t="n"/>
      <c r="H67" s="5" t="n"/>
      <c r="I67" s="2" t="n"/>
      <c r="J67" s="2" t="n"/>
      <c r="K67" s="9">
        <f>IF(B67="","",B67-DAY(B67)+1)</f>
        <v/>
      </c>
      <c r="L67" s="10">
        <f>IF(D67="","",IFERROR(VLOOKUP(D67,'Categorias'!$A$2:$C$101,3,FALSE),"Não classificado"))</f>
        <v/>
      </c>
      <c r="M67" s="11">
        <f>IF(AND(C67&lt;&gt;"",H67&lt;&gt;""),IF(C67="Entrada",H67,0),"")</f>
        <v/>
      </c>
      <c r="N67" s="11">
        <f>IF(AND(C67&lt;&gt;"",H67&lt;&gt;""),IF(C67="Saída",H67,0),"")</f>
        <v/>
      </c>
      <c r="O67" s="11">
        <f>IF(AND(M67&lt;&gt;"",N67&lt;&gt;""),M67-N67,"")</f>
        <v/>
      </c>
    </row>
    <row r="68">
      <c r="A68" s="2" t="n"/>
      <c r="B68" s="3" t="n"/>
      <c r="C68" s="2" t="n"/>
      <c r="D68" s="2" t="n"/>
      <c r="E68" s="4" t="n"/>
      <c r="F68" s="4" t="n"/>
      <c r="G68" s="2" t="n"/>
      <c r="H68" s="5" t="n"/>
      <c r="I68" s="2" t="n"/>
      <c r="J68" s="2" t="n"/>
      <c r="K68" s="6">
        <f>IF(B68="","",B68-DAY(B68)+1)</f>
        <v/>
      </c>
      <c r="L68" s="7">
        <f>IF(D68="","",IFERROR(VLOOKUP(D68,'Categorias'!$A$2:$C$101,3,FALSE),"Não classificado"))</f>
        <v/>
      </c>
      <c r="M68" s="8">
        <f>IF(AND(C68&lt;&gt;"",H68&lt;&gt;""),IF(C68="Entrada",H68,0),"")</f>
        <v/>
      </c>
      <c r="N68" s="8">
        <f>IF(AND(C68&lt;&gt;"",H68&lt;&gt;""),IF(C68="Saída",H68,0),"")</f>
        <v/>
      </c>
      <c r="O68" s="8">
        <f>IF(AND(M68&lt;&gt;"",N68&lt;&gt;""),M68-N68,"")</f>
        <v/>
      </c>
    </row>
    <row r="69">
      <c r="A69" s="2" t="n"/>
      <c r="B69" s="3" t="n"/>
      <c r="C69" s="2" t="n"/>
      <c r="D69" s="2" t="n"/>
      <c r="E69" s="4" t="n"/>
      <c r="F69" s="4" t="n"/>
      <c r="G69" s="2" t="n"/>
      <c r="H69" s="5" t="n"/>
      <c r="I69" s="2" t="n"/>
      <c r="J69" s="2" t="n"/>
      <c r="K69" s="9">
        <f>IF(B69="","",B69-DAY(B69)+1)</f>
        <v/>
      </c>
      <c r="L69" s="10">
        <f>IF(D69="","",IFERROR(VLOOKUP(D69,'Categorias'!$A$2:$C$101,3,FALSE),"Não classificado"))</f>
        <v/>
      </c>
      <c r="M69" s="11">
        <f>IF(AND(C69&lt;&gt;"",H69&lt;&gt;""),IF(C69="Entrada",H69,0),"")</f>
        <v/>
      </c>
      <c r="N69" s="11">
        <f>IF(AND(C69&lt;&gt;"",H69&lt;&gt;""),IF(C69="Saída",H69,0),"")</f>
        <v/>
      </c>
      <c r="O69" s="11">
        <f>IF(AND(M69&lt;&gt;"",N69&lt;&gt;""),M69-N69,"")</f>
        <v/>
      </c>
    </row>
    <row r="70">
      <c r="A70" s="2" t="n"/>
      <c r="B70" s="3" t="n"/>
      <c r="C70" s="2" t="n"/>
      <c r="D70" s="2" t="n"/>
      <c r="E70" s="4" t="n"/>
      <c r="F70" s="4" t="n"/>
      <c r="G70" s="2" t="n"/>
      <c r="H70" s="5" t="n"/>
      <c r="I70" s="2" t="n"/>
      <c r="J70" s="2" t="n"/>
      <c r="K70" s="6">
        <f>IF(B70="","",B70-DAY(B70)+1)</f>
        <v/>
      </c>
      <c r="L70" s="7">
        <f>IF(D70="","",IFERROR(VLOOKUP(D70,'Categorias'!$A$2:$C$101,3,FALSE),"Não classificado"))</f>
        <v/>
      </c>
      <c r="M70" s="8">
        <f>IF(AND(C70&lt;&gt;"",H70&lt;&gt;""),IF(C70="Entrada",H70,0),"")</f>
        <v/>
      </c>
      <c r="N70" s="8">
        <f>IF(AND(C70&lt;&gt;"",H70&lt;&gt;""),IF(C70="Saída",H70,0),"")</f>
        <v/>
      </c>
      <c r="O70" s="8">
        <f>IF(AND(M70&lt;&gt;"",N70&lt;&gt;""),M70-N70,"")</f>
        <v/>
      </c>
    </row>
    <row r="71">
      <c r="A71" s="2" t="n"/>
      <c r="B71" s="3" t="n"/>
      <c r="C71" s="2" t="n"/>
      <c r="D71" s="2" t="n"/>
      <c r="E71" s="4" t="n"/>
      <c r="F71" s="4" t="n"/>
      <c r="G71" s="2" t="n"/>
      <c r="H71" s="5" t="n"/>
      <c r="I71" s="2" t="n"/>
      <c r="J71" s="2" t="n"/>
      <c r="K71" s="9">
        <f>IF(B71="","",B71-DAY(B71)+1)</f>
        <v/>
      </c>
      <c r="L71" s="10">
        <f>IF(D71="","",IFERROR(VLOOKUP(D71,'Categorias'!$A$2:$C$101,3,FALSE),"Não classificado"))</f>
        <v/>
      </c>
      <c r="M71" s="11">
        <f>IF(AND(C71&lt;&gt;"",H71&lt;&gt;""),IF(C71="Entrada",H71,0),"")</f>
        <v/>
      </c>
      <c r="N71" s="11">
        <f>IF(AND(C71&lt;&gt;"",H71&lt;&gt;""),IF(C71="Saída",H71,0),"")</f>
        <v/>
      </c>
      <c r="O71" s="11">
        <f>IF(AND(M71&lt;&gt;"",N71&lt;&gt;""),M71-N71,"")</f>
        <v/>
      </c>
    </row>
    <row r="72">
      <c r="A72" s="2" t="n"/>
      <c r="B72" s="3" t="n"/>
      <c r="C72" s="2" t="n"/>
      <c r="D72" s="2" t="n"/>
      <c r="E72" s="4" t="n"/>
      <c r="F72" s="4" t="n"/>
      <c r="G72" s="2" t="n"/>
      <c r="H72" s="5" t="n"/>
      <c r="I72" s="2" t="n"/>
      <c r="J72" s="2" t="n"/>
      <c r="K72" s="6">
        <f>IF(B72="","",B72-DAY(B72)+1)</f>
        <v/>
      </c>
      <c r="L72" s="7">
        <f>IF(D72="","",IFERROR(VLOOKUP(D72,'Categorias'!$A$2:$C$101,3,FALSE),"Não classificado"))</f>
        <v/>
      </c>
      <c r="M72" s="8">
        <f>IF(AND(C72&lt;&gt;"",H72&lt;&gt;""),IF(C72="Entrada",H72,0),"")</f>
        <v/>
      </c>
      <c r="N72" s="8">
        <f>IF(AND(C72&lt;&gt;"",H72&lt;&gt;""),IF(C72="Saída",H72,0),"")</f>
        <v/>
      </c>
      <c r="O72" s="8">
        <f>IF(AND(M72&lt;&gt;"",N72&lt;&gt;""),M72-N72,"")</f>
        <v/>
      </c>
    </row>
    <row r="73">
      <c r="A73" s="2" t="n"/>
      <c r="B73" s="3" t="n"/>
      <c r="C73" s="2" t="n"/>
      <c r="D73" s="2" t="n"/>
      <c r="E73" s="4" t="n"/>
      <c r="F73" s="4" t="n"/>
      <c r="G73" s="2" t="n"/>
      <c r="H73" s="5" t="n"/>
      <c r="I73" s="2" t="n"/>
      <c r="J73" s="2" t="n"/>
      <c r="K73" s="9">
        <f>IF(B73="","",B73-DAY(B73)+1)</f>
        <v/>
      </c>
      <c r="L73" s="10">
        <f>IF(D73="","",IFERROR(VLOOKUP(D73,'Categorias'!$A$2:$C$101,3,FALSE),"Não classificado"))</f>
        <v/>
      </c>
      <c r="M73" s="11">
        <f>IF(AND(C73&lt;&gt;"",H73&lt;&gt;""),IF(C73="Entrada",H73,0),"")</f>
        <v/>
      </c>
      <c r="N73" s="11">
        <f>IF(AND(C73&lt;&gt;"",H73&lt;&gt;""),IF(C73="Saída",H73,0),"")</f>
        <v/>
      </c>
      <c r="O73" s="11">
        <f>IF(AND(M73&lt;&gt;"",N73&lt;&gt;""),M73-N73,"")</f>
        <v/>
      </c>
    </row>
    <row r="74">
      <c r="A74" s="2" t="n"/>
      <c r="B74" s="3" t="n"/>
      <c r="C74" s="2" t="n"/>
      <c r="D74" s="2" t="n"/>
      <c r="E74" s="4" t="n"/>
      <c r="F74" s="4" t="n"/>
      <c r="G74" s="2" t="n"/>
      <c r="H74" s="5" t="n"/>
      <c r="I74" s="2" t="n"/>
      <c r="J74" s="2" t="n"/>
      <c r="K74" s="6">
        <f>IF(B74="","",B74-DAY(B74)+1)</f>
        <v/>
      </c>
      <c r="L74" s="7">
        <f>IF(D74="","",IFERROR(VLOOKUP(D74,'Categorias'!$A$2:$C$101,3,FALSE),"Não classificado"))</f>
        <v/>
      </c>
      <c r="M74" s="8">
        <f>IF(AND(C74&lt;&gt;"",H74&lt;&gt;""),IF(C74="Entrada",H74,0),"")</f>
        <v/>
      </c>
      <c r="N74" s="8">
        <f>IF(AND(C74&lt;&gt;"",H74&lt;&gt;""),IF(C74="Saída",H74,0),"")</f>
        <v/>
      </c>
      <c r="O74" s="8">
        <f>IF(AND(M74&lt;&gt;"",N74&lt;&gt;""),M74-N74,"")</f>
        <v/>
      </c>
    </row>
    <row r="75">
      <c r="A75" s="2" t="n"/>
      <c r="B75" s="3" t="n"/>
      <c r="C75" s="2" t="n"/>
      <c r="D75" s="2" t="n"/>
      <c r="E75" s="4" t="n"/>
      <c r="F75" s="4" t="n"/>
      <c r="G75" s="2" t="n"/>
      <c r="H75" s="5" t="n"/>
      <c r="I75" s="2" t="n"/>
      <c r="J75" s="2" t="n"/>
      <c r="K75" s="9">
        <f>IF(B75="","",B75-DAY(B75)+1)</f>
        <v/>
      </c>
      <c r="L75" s="10">
        <f>IF(D75="","",IFERROR(VLOOKUP(D75,'Categorias'!$A$2:$C$101,3,FALSE),"Não classificado"))</f>
        <v/>
      </c>
      <c r="M75" s="11">
        <f>IF(AND(C75&lt;&gt;"",H75&lt;&gt;""),IF(C75="Entrada",H75,0),"")</f>
        <v/>
      </c>
      <c r="N75" s="11">
        <f>IF(AND(C75&lt;&gt;"",H75&lt;&gt;""),IF(C75="Saída",H75,0),"")</f>
        <v/>
      </c>
      <c r="O75" s="11">
        <f>IF(AND(M75&lt;&gt;"",N75&lt;&gt;""),M75-N75,"")</f>
        <v/>
      </c>
    </row>
    <row r="76">
      <c r="A76" s="2" t="n"/>
      <c r="B76" s="3" t="n"/>
      <c r="C76" s="2" t="n"/>
      <c r="D76" s="2" t="n"/>
      <c r="E76" s="4" t="n"/>
      <c r="F76" s="4" t="n"/>
      <c r="G76" s="2" t="n"/>
      <c r="H76" s="5" t="n"/>
      <c r="I76" s="2" t="n"/>
      <c r="J76" s="2" t="n"/>
      <c r="K76" s="6">
        <f>IF(B76="","",B76-DAY(B76)+1)</f>
        <v/>
      </c>
      <c r="L76" s="7">
        <f>IF(D76="","",IFERROR(VLOOKUP(D76,'Categorias'!$A$2:$C$101,3,FALSE),"Não classificado"))</f>
        <v/>
      </c>
      <c r="M76" s="8">
        <f>IF(AND(C76&lt;&gt;"",H76&lt;&gt;""),IF(C76="Entrada",H76,0),"")</f>
        <v/>
      </c>
      <c r="N76" s="8">
        <f>IF(AND(C76&lt;&gt;"",H76&lt;&gt;""),IF(C76="Saída",H76,0),"")</f>
        <v/>
      </c>
      <c r="O76" s="8">
        <f>IF(AND(M76&lt;&gt;"",N76&lt;&gt;""),M76-N76,"")</f>
        <v/>
      </c>
    </row>
    <row r="77">
      <c r="A77" s="2" t="n"/>
      <c r="B77" s="3" t="n"/>
      <c r="C77" s="2" t="n"/>
      <c r="D77" s="2" t="n"/>
      <c r="E77" s="4" t="n"/>
      <c r="F77" s="4" t="n"/>
      <c r="G77" s="2" t="n"/>
      <c r="H77" s="5" t="n"/>
      <c r="I77" s="2" t="n"/>
      <c r="J77" s="2" t="n"/>
      <c r="K77" s="9">
        <f>IF(B77="","",B77-DAY(B77)+1)</f>
        <v/>
      </c>
      <c r="L77" s="10">
        <f>IF(D77="","",IFERROR(VLOOKUP(D77,'Categorias'!$A$2:$C$101,3,FALSE),"Não classificado"))</f>
        <v/>
      </c>
      <c r="M77" s="11">
        <f>IF(AND(C77&lt;&gt;"",H77&lt;&gt;""),IF(C77="Entrada",H77,0),"")</f>
        <v/>
      </c>
      <c r="N77" s="11">
        <f>IF(AND(C77&lt;&gt;"",H77&lt;&gt;""),IF(C77="Saída",H77,0),"")</f>
        <v/>
      </c>
      <c r="O77" s="11">
        <f>IF(AND(M77&lt;&gt;"",N77&lt;&gt;""),M77-N77,"")</f>
        <v/>
      </c>
    </row>
    <row r="78">
      <c r="A78" s="2" t="n"/>
      <c r="B78" s="3" t="n"/>
      <c r="C78" s="2" t="n"/>
      <c r="D78" s="2" t="n"/>
      <c r="E78" s="4" t="n"/>
      <c r="F78" s="4" t="n"/>
      <c r="G78" s="2" t="n"/>
      <c r="H78" s="5" t="n"/>
      <c r="I78" s="2" t="n"/>
      <c r="J78" s="2" t="n"/>
      <c r="K78" s="6">
        <f>IF(B78="","",B78-DAY(B78)+1)</f>
        <v/>
      </c>
      <c r="L78" s="7">
        <f>IF(D78="","",IFERROR(VLOOKUP(D78,'Categorias'!$A$2:$C$101,3,FALSE),"Não classificado"))</f>
        <v/>
      </c>
      <c r="M78" s="8">
        <f>IF(AND(C78&lt;&gt;"",H78&lt;&gt;""),IF(C78="Entrada",H78,0),"")</f>
        <v/>
      </c>
      <c r="N78" s="8">
        <f>IF(AND(C78&lt;&gt;"",H78&lt;&gt;""),IF(C78="Saída",H78,0),"")</f>
        <v/>
      </c>
      <c r="O78" s="8">
        <f>IF(AND(M78&lt;&gt;"",N78&lt;&gt;""),M78-N78,"")</f>
        <v/>
      </c>
    </row>
    <row r="79">
      <c r="A79" s="2" t="n"/>
      <c r="B79" s="3" t="n"/>
      <c r="C79" s="2" t="n"/>
      <c r="D79" s="2" t="n"/>
      <c r="E79" s="4" t="n"/>
      <c r="F79" s="4" t="n"/>
      <c r="G79" s="2" t="n"/>
      <c r="H79" s="5" t="n"/>
      <c r="I79" s="2" t="n"/>
      <c r="J79" s="2" t="n"/>
      <c r="K79" s="9">
        <f>IF(B79="","",B79-DAY(B79)+1)</f>
        <v/>
      </c>
      <c r="L79" s="10">
        <f>IF(D79="","",IFERROR(VLOOKUP(D79,'Categorias'!$A$2:$C$101,3,FALSE),"Não classificado"))</f>
        <v/>
      </c>
      <c r="M79" s="11">
        <f>IF(AND(C79&lt;&gt;"",H79&lt;&gt;""),IF(C79="Entrada",H79,0),"")</f>
        <v/>
      </c>
      <c r="N79" s="11">
        <f>IF(AND(C79&lt;&gt;"",H79&lt;&gt;""),IF(C79="Saída",H79,0),"")</f>
        <v/>
      </c>
      <c r="O79" s="11">
        <f>IF(AND(M79&lt;&gt;"",N79&lt;&gt;""),M79-N79,"")</f>
        <v/>
      </c>
    </row>
    <row r="80">
      <c r="A80" s="2" t="n"/>
      <c r="B80" s="3" t="n"/>
      <c r="C80" s="2" t="n"/>
      <c r="D80" s="2" t="n"/>
      <c r="E80" s="4" t="n"/>
      <c r="F80" s="4" t="n"/>
      <c r="G80" s="2" t="n"/>
      <c r="H80" s="5" t="n"/>
      <c r="I80" s="2" t="n"/>
      <c r="J80" s="2" t="n"/>
      <c r="K80" s="6">
        <f>IF(B80="","",B80-DAY(B80)+1)</f>
        <v/>
      </c>
      <c r="L80" s="7">
        <f>IF(D80="","",IFERROR(VLOOKUP(D80,'Categorias'!$A$2:$C$101,3,FALSE),"Não classificado"))</f>
        <v/>
      </c>
      <c r="M80" s="8">
        <f>IF(AND(C80&lt;&gt;"",H80&lt;&gt;""),IF(C80="Entrada",H80,0),"")</f>
        <v/>
      </c>
      <c r="N80" s="8">
        <f>IF(AND(C80&lt;&gt;"",H80&lt;&gt;""),IF(C80="Saída",H80,0),"")</f>
        <v/>
      </c>
      <c r="O80" s="8">
        <f>IF(AND(M80&lt;&gt;"",N80&lt;&gt;""),M80-N80,"")</f>
        <v/>
      </c>
    </row>
    <row r="81">
      <c r="A81" s="2" t="n"/>
      <c r="B81" s="3" t="n"/>
      <c r="C81" s="2" t="n"/>
      <c r="D81" s="2" t="n"/>
      <c r="E81" s="4" t="n"/>
      <c r="F81" s="4" t="n"/>
      <c r="G81" s="2" t="n"/>
      <c r="H81" s="5" t="n"/>
      <c r="I81" s="2" t="n"/>
      <c r="J81" s="2" t="n"/>
      <c r="K81" s="9">
        <f>IF(B81="","",B81-DAY(B81)+1)</f>
        <v/>
      </c>
      <c r="L81" s="10">
        <f>IF(D81="","",IFERROR(VLOOKUP(D81,'Categorias'!$A$2:$C$101,3,FALSE),"Não classificado"))</f>
        <v/>
      </c>
      <c r="M81" s="11">
        <f>IF(AND(C81&lt;&gt;"",H81&lt;&gt;""),IF(C81="Entrada",H81,0),"")</f>
        <v/>
      </c>
      <c r="N81" s="11">
        <f>IF(AND(C81&lt;&gt;"",H81&lt;&gt;""),IF(C81="Saída",H81,0),"")</f>
        <v/>
      </c>
      <c r="O81" s="11">
        <f>IF(AND(M81&lt;&gt;"",N81&lt;&gt;""),M81-N81,"")</f>
        <v/>
      </c>
    </row>
    <row r="82">
      <c r="A82" s="2" t="n"/>
      <c r="B82" s="3" t="n"/>
      <c r="C82" s="2" t="n"/>
      <c r="D82" s="2" t="n"/>
      <c r="E82" s="4" t="n"/>
      <c r="F82" s="4" t="n"/>
      <c r="G82" s="2" t="n"/>
      <c r="H82" s="5" t="n"/>
      <c r="I82" s="2" t="n"/>
      <c r="J82" s="2" t="n"/>
      <c r="K82" s="6">
        <f>IF(B82="","",B82-DAY(B82)+1)</f>
        <v/>
      </c>
      <c r="L82" s="7">
        <f>IF(D82="","",IFERROR(VLOOKUP(D82,'Categorias'!$A$2:$C$101,3,FALSE),"Não classificado"))</f>
        <v/>
      </c>
      <c r="M82" s="8">
        <f>IF(AND(C82&lt;&gt;"",H82&lt;&gt;""),IF(C82="Entrada",H82,0),"")</f>
        <v/>
      </c>
      <c r="N82" s="8">
        <f>IF(AND(C82&lt;&gt;"",H82&lt;&gt;""),IF(C82="Saída",H82,0),"")</f>
        <v/>
      </c>
      <c r="O82" s="8">
        <f>IF(AND(M82&lt;&gt;"",N82&lt;&gt;""),M82-N82,"")</f>
        <v/>
      </c>
    </row>
    <row r="83">
      <c r="A83" s="2" t="n"/>
      <c r="B83" s="3" t="n"/>
      <c r="C83" s="2" t="n"/>
      <c r="D83" s="2" t="n"/>
      <c r="E83" s="4" t="n"/>
      <c r="F83" s="4" t="n"/>
      <c r="G83" s="2" t="n"/>
      <c r="H83" s="5" t="n"/>
      <c r="I83" s="2" t="n"/>
      <c r="J83" s="2" t="n"/>
      <c r="K83" s="9">
        <f>IF(B83="","",B83-DAY(B83)+1)</f>
        <v/>
      </c>
      <c r="L83" s="10">
        <f>IF(D83="","",IFERROR(VLOOKUP(D83,'Categorias'!$A$2:$C$101,3,FALSE),"Não classificado"))</f>
        <v/>
      </c>
      <c r="M83" s="11">
        <f>IF(AND(C83&lt;&gt;"",H83&lt;&gt;""),IF(C83="Entrada",H83,0),"")</f>
        <v/>
      </c>
      <c r="N83" s="11">
        <f>IF(AND(C83&lt;&gt;"",H83&lt;&gt;""),IF(C83="Saída",H83,0),"")</f>
        <v/>
      </c>
      <c r="O83" s="11">
        <f>IF(AND(M83&lt;&gt;"",N83&lt;&gt;""),M83-N83,"")</f>
        <v/>
      </c>
    </row>
    <row r="84">
      <c r="A84" s="2" t="n"/>
      <c r="B84" s="3" t="n"/>
      <c r="C84" s="2" t="n"/>
      <c r="D84" s="2" t="n"/>
      <c r="E84" s="4" t="n"/>
      <c r="F84" s="4" t="n"/>
      <c r="G84" s="2" t="n"/>
      <c r="H84" s="5" t="n"/>
      <c r="I84" s="2" t="n"/>
      <c r="J84" s="2" t="n"/>
      <c r="K84" s="6">
        <f>IF(B84="","",B84-DAY(B84)+1)</f>
        <v/>
      </c>
      <c r="L84" s="7">
        <f>IF(D84="","",IFERROR(VLOOKUP(D84,'Categorias'!$A$2:$C$101,3,FALSE),"Não classificado"))</f>
        <v/>
      </c>
      <c r="M84" s="8">
        <f>IF(AND(C84&lt;&gt;"",H84&lt;&gt;""),IF(C84="Entrada",H84,0),"")</f>
        <v/>
      </c>
      <c r="N84" s="8">
        <f>IF(AND(C84&lt;&gt;"",H84&lt;&gt;""),IF(C84="Saída",H84,0),"")</f>
        <v/>
      </c>
      <c r="O84" s="8">
        <f>IF(AND(M84&lt;&gt;"",N84&lt;&gt;""),M84-N84,"")</f>
        <v/>
      </c>
    </row>
    <row r="85">
      <c r="A85" s="2" t="n"/>
      <c r="B85" s="3" t="n"/>
      <c r="C85" s="2" t="n"/>
      <c r="D85" s="2" t="n"/>
      <c r="E85" s="4" t="n"/>
      <c r="F85" s="4" t="n"/>
      <c r="G85" s="2" t="n"/>
      <c r="H85" s="5" t="n"/>
      <c r="I85" s="2" t="n"/>
      <c r="J85" s="2" t="n"/>
      <c r="K85" s="9">
        <f>IF(B85="","",B85-DAY(B85)+1)</f>
        <v/>
      </c>
      <c r="L85" s="10">
        <f>IF(D85="","",IFERROR(VLOOKUP(D85,'Categorias'!$A$2:$C$101,3,FALSE),"Não classificado"))</f>
        <v/>
      </c>
      <c r="M85" s="11">
        <f>IF(AND(C85&lt;&gt;"",H85&lt;&gt;""),IF(C85="Entrada",H85,0),"")</f>
        <v/>
      </c>
      <c r="N85" s="11">
        <f>IF(AND(C85&lt;&gt;"",H85&lt;&gt;""),IF(C85="Saída",H85,0),"")</f>
        <v/>
      </c>
      <c r="O85" s="11">
        <f>IF(AND(M85&lt;&gt;"",N85&lt;&gt;""),M85-N85,"")</f>
        <v/>
      </c>
    </row>
    <row r="86">
      <c r="A86" s="2" t="n"/>
      <c r="B86" s="3" t="n"/>
      <c r="C86" s="2" t="n"/>
      <c r="D86" s="2" t="n"/>
      <c r="E86" s="4" t="n"/>
      <c r="F86" s="4" t="n"/>
      <c r="G86" s="2" t="n"/>
      <c r="H86" s="5" t="n"/>
      <c r="I86" s="2" t="n"/>
      <c r="J86" s="2" t="n"/>
      <c r="K86" s="6">
        <f>IF(B86="","",B86-DAY(B86)+1)</f>
        <v/>
      </c>
      <c r="L86" s="7">
        <f>IF(D86="","",IFERROR(VLOOKUP(D86,'Categorias'!$A$2:$C$101,3,FALSE),"Não classificado"))</f>
        <v/>
      </c>
      <c r="M86" s="8">
        <f>IF(AND(C86&lt;&gt;"",H86&lt;&gt;""),IF(C86="Entrada",H86,0),"")</f>
        <v/>
      </c>
      <c r="N86" s="8">
        <f>IF(AND(C86&lt;&gt;"",H86&lt;&gt;""),IF(C86="Saída",H86,0),"")</f>
        <v/>
      </c>
      <c r="O86" s="8">
        <f>IF(AND(M86&lt;&gt;"",N86&lt;&gt;""),M86-N86,"")</f>
        <v/>
      </c>
    </row>
    <row r="87">
      <c r="A87" s="2" t="n"/>
      <c r="B87" s="3" t="n"/>
      <c r="C87" s="2" t="n"/>
      <c r="D87" s="2" t="n"/>
      <c r="E87" s="4" t="n"/>
      <c r="F87" s="4" t="n"/>
      <c r="G87" s="2" t="n"/>
      <c r="H87" s="5" t="n"/>
      <c r="I87" s="2" t="n"/>
      <c r="J87" s="2" t="n"/>
      <c r="K87" s="9">
        <f>IF(B87="","",B87-DAY(B87)+1)</f>
        <v/>
      </c>
      <c r="L87" s="10">
        <f>IF(D87="","",IFERROR(VLOOKUP(D87,'Categorias'!$A$2:$C$101,3,FALSE),"Não classificado"))</f>
        <v/>
      </c>
      <c r="M87" s="11">
        <f>IF(AND(C87&lt;&gt;"",H87&lt;&gt;""),IF(C87="Entrada",H87,0),"")</f>
        <v/>
      </c>
      <c r="N87" s="11">
        <f>IF(AND(C87&lt;&gt;"",H87&lt;&gt;""),IF(C87="Saída",H87,0),"")</f>
        <v/>
      </c>
      <c r="O87" s="11">
        <f>IF(AND(M87&lt;&gt;"",N87&lt;&gt;""),M87-N87,"")</f>
        <v/>
      </c>
    </row>
    <row r="88">
      <c r="A88" s="2" t="n"/>
      <c r="B88" s="3" t="n"/>
      <c r="C88" s="2" t="n"/>
      <c r="D88" s="2" t="n"/>
      <c r="E88" s="4" t="n"/>
      <c r="F88" s="4" t="n"/>
      <c r="G88" s="2" t="n"/>
      <c r="H88" s="5" t="n"/>
      <c r="I88" s="2" t="n"/>
      <c r="J88" s="2" t="n"/>
      <c r="K88" s="6">
        <f>IF(B88="","",B88-DAY(B88)+1)</f>
        <v/>
      </c>
      <c r="L88" s="7">
        <f>IF(D88="","",IFERROR(VLOOKUP(D88,'Categorias'!$A$2:$C$101,3,FALSE),"Não classificado"))</f>
        <v/>
      </c>
      <c r="M88" s="8">
        <f>IF(AND(C88&lt;&gt;"",H88&lt;&gt;""),IF(C88="Entrada",H88,0),"")</f>
        <v/>
      </c>
      <c r="N88" s="8">
        <f>IF(AND(C88&lt;&gt;"",H88&lt;&gt;""),IF(C88="Saída",H88,0),"")</f>
        <v/>
      </c>
      <c r="O88" s="8">
        <f>IF(AND(M88&lt;&gt;"",N88&lt;&gt;""),M88-N88,"")</f>
        <v/>
      </c>
    </row>
    <row r="89">
      <c r="A89" s="2" t="n"/>
      <c r="B89" s="3" t="n"/>
      <c r="C89" s="2" t="n"/>
      <c r="D89" s="2" t="n"/>
      <c r="E89" s="4" t="n"/>
      <c r="F89" s="4" t="n"/>
      <c r="G89" s="2" t="n"/>
      <c r="H89" s="5" t="n"/>
      <c r="I89" s="2" t="n"/>
      <c r="J89" s="2" t="n"/>
      <c r="K89" s="9">
        <f>IF(B89="","",B89-DAY(B89)+1)</f>
        <v/>
      </c>
      <c r="L89" s="10">
        <f>IF(D89="","",IFERROR(VLOOKUP(D89,'Categorias'!$A$2:$C$101,3,FALSE),"Não classificado"))</f>
        <v/>
      </c>
      <c r="M89" s="11">
        <f>IF(AND(C89&lt;&gt;"",H89&lt;&gt;""),IF(C89="Entrada",H89,0),"")</f>
        <v/>
      </c>
      <c r="N89" s="11">
        <f>IF(AND(C89&lt;&gt;"",H89&lt;&gt;""),IF(C89="Saída",H89,0),"")</f>
        <v/>
      </c>
      <c r="O89" s="11">
        <f>IF(AND(M89&lt;&gt;"",N89&lt;&gt;""),M89-N89,"")</f>
        <v/>
      </c>
    </row>
    <row r="90">
      <c r="A90" s="2" t="n"/>
      <c r="B90" s="3" t="n"/>
      <c r="C90" s="2" t="n"/>
      <c r="D90" s="2" t="n"/>
      <c r="E90" s="4" t="n"/>
      <c r="F90" s="4" t="n"/>
      <c r="G90" s="2" t="n"/>
      <c r="H90" s="5" t="n"/>
      <c r="I90" s="2" t="n"/>
      <c r="J90" s="2" t="n"/>
      <c r="K90" s="6">
        <f>IF(B90="","",B90-DAY(B90)+1)</f>
        <v/>
      </c>
      <c r="L90" s="7">
        <f>IF(D90="","",IFERROR(VLOOKUP(D90,'Categorias'!$A$2:$C$101,3,FALSE),"Não classificado"))</f>
        <v/>
      </c>
      <c r="M90" s="8">
        <f>IF(AND(C90&lt;&gt;"",H90&lt;&gt;""),IF(C90="Entrada",H90,0),"")</f>
        <v/>
      </c>
      <c r="N90" s="8">
        <f>IF(AND(C90&lt;&gt;"",H90&lt;&gt;""),IF(C90="Saída",H90,0),"")</f>
        <v/>
      </c>
      <c r="O90" s="8">
        <f>IF(AND(M90&lt;&gt;"",N90&lt;&gt;""),M90-N90,"")</f>
        <v/>
      </c>
    </row>
    <row r="91">
      <c r="A91" s="2" t="n"/>
      <c r="B91" s="3" t="n"/>
      <c r="C91" s="2" t="n"/>
      <c r="D91" s="2" t="n"/>
      <c r="E91" s="4" t="n"/>
      <c r="F91" s="4" t="n"/>
      <c r="G91" s="2" t="n"/>
      <c r="H91" s="5" t="n"/>
      <c r="I91" s="2" t="n"/>
      <c r="J91" s="2" t="n"/>
      <c r="K91" s="9">
        <f>IF(B91="","",B91-DAY(B91)+1)</f>
        <v/>
      </c>
      <c r="L91" s="10">
        <f>IF(D91="","",IFERROR(VLOOKUP(D91,'Categorias'!$A$2:$C$101,3,FALSE),"Não classificado"))</f>
        <v/>
      </c>
      <c r="M91" s="11">
        <f>IF(AND(C91&lt;&gt;"",H91&lt;&gt;""),IF(C91="Entrada",H91,0),"")</f>
        <v/>
      </c>
      <c r="N91" s="11">
        <f>IF(AND(C91&lt;&gt;"",H91&lt;&gt;""),IF(C91="Saída",H91,0),"")</f>
        <v/>
      </c>
      <c r="O91" s="11">
        <f>IF(AND(M91&lt;&gt;"",N91&lt;&gt;""),M91-N91,"")</f>
        <v/>
      </c>
    </row>
    <row r="92">
      <c r="A92" s="2" t="n"/>
      <c r="B92" s="3" t="n"/>
      <c r="C92" s="2" t="n"/>
      <c r="D92" s="2" t="n"/>
      <c r="E92" s="4" t="n"/>
      <c r="F92" s="4" t="n"/>
      <c r="G92" s="2" t="n"/>
      <c r="H92" s="5" t="n"/>
      <c r="I92" s="2" t="n"/>
      <c r="J92" s="2" t="n"/>
      <c r="K92" s="6">
        <f>IF(B92="","",B92-DAY(B92)+1)</f>
        <v/>
      </c>
      <c r="L92" s="7">
        <f>IF(D92="","",IFERROR(VLOOKUP(D92,'Categorias'!$A$2:$C$101,3,FALSE),"Não classificado"))</f>
        <v/>
      </c>
      <c r="M92" s="8">
        <f>IF(AND(C92&lt;&gt;"",H92&lt;&gt;""),IF(C92="Entrada",H92,0),"")</f>
        <v/>
      </c>
      <c r="N92" s="8">
        <f>IF(AND(C92&lt;&gt;"",H92&lt;&gt;""),IF(C92="Saída",H92,0),"")</f>
        <v/>
      </c>
      <c r="O92" s="8">
        <f>IF(AND(M92&lt;&gt;"",N92&lt;&gt;""),M92-N92,"")</f>
        <v/>
      </c>
    </row>
    <row r="93">
      <c r="A93" s="2" t="n"/>
      <c r="B93" s="3" t="n"/>
      <c r="C93" s="2" t="n"/>
      <c r="D93" s="2" t="n"/>
      <c r="E93" s="4" t="n"/>
      <c r="F93" s="4" t="n"/>
      <c r="G93" s="2" t="n"/>
      <c r="H93" s="5" t="n"/>
      <c r="I93" s="2" t="n"/>
      <c r="J93" s="2" t="n"/>
      <c r="K93" s="9">
        <f>IF(B93="","",B93-DAY(B93)+1)</f>
        <v/>
      </c>
      <c r="L93" s="10">
        <f>IF(D93="","",IFERROR(VLOOKUP(D93,'Categorias'!$A$2:$C$101,3,FALSE),"Não classificado"))</f>
        <v/>
      </c>
      <c r="M93" s="11">
        <f>IF(AND(C93&lt;&gt;"",H93&lt;&gt;""),IF(C93="Entrada",H93,0),"")</f>
        <v/>
      </c>
      <c r="N93" s="11">
        <f>IF(AND(C93&lt;&gt;"",H93&lt;&gt;""),IF(C93="Saída",H93,0),"")</f>
        <v/>
      </c>
      <c r="O93" s="11">
        <f>IF(AND(M93&lt;&gt;"",N93&lt;&gt;""),M93-N93,"")</f>
        <v/>
      </c>
    </row>
    <row r="94">
      <c r="A94" s="2" t="n"/>
      <c r="B94" s="3" t="n"/>
      <c r="C94" s="2" t="n"/>
      <c r="D94" s="2" t="n"/>
      <c r="E94" s="4" t="n"/>
      <c r="F94" s="4" t="n"/>
      <c r="G94" s="2" t="n"/>
      <c r="H94" s="5" t="n"/>
      <c r="I94" s="2" t="n"/>
      <c r="J94" s="2" t="n"/>
      <c r="K94" s="6">
        <f>IF(B94="","",B94-DAY(B94)+1)</f>
        <v/>
      </c>
      <c r="L94" s="7">
        <f>IF(D94="","",IFERROR(VLOOKUP(D94,'Categorias'!$A$2:$C$101,3,FALSE),"Não classificado"))</f>
        <v/>
      </c>
      <c r="M94" s="8">
        <f>IF(AND(C94&lt;&gt;"",H94&lt;&gt;""),IF(C94="Entrada",H94,0),"")</f>
        <v/>
      </c>
      <c r="N94" s="8">
        <f>IF(AND(C94&lt;&gt;"",H94&lt;&gt;""),IF(C94="Saída",H94,0),"")</f>
        <v/>
      </c>
      <c r="O94" s="8">
        <f>IF(AND(M94&lt;&gt;"",N94&lt;&gt;""),M94-N94,"")</f>
        <v/>
      </c>
    </row>
    <row r="95">
      <c r="A95" s="2" t="n"/>
      <c r="B95" s="3" t="n"/>
      <c r="C95" s="2" t="n"/>
      <c r="D95" s="2" t="n"/>
      <c r="E95" s="4" t="n"/>
      <c r="F95" s="4" t="n"/>
      <c r="G95" s="2" t="n"/>
      <c r="H95" s="5" t="n"/>
      <c r="I95" s="2" t="n"/>
      <c r="J95" s="2" t="n"/>
      <c r="K95" s="9">
        <f>IF(B95="","",B95-DAY(B95)+1)</f>
        <v/>
      </c>
      <c r="L95" s="10">
        <f>IF(D95="","",IFERROR(VLOOKUP(D95,'Categorias'!$A$2:$C$101,3,FALSE),"Não classificado"))</f>
        <v/>
      </c>
      <c r="M95" s="11">
        <f>IF(AND(C95&lt;&gt;"",H95&lt;&gt;""),IF(C95="Entrada",H95,0),"")</f>
        <v/>
      </c>
      <c r="N95" s="11">
        <f>IF(AND(C95&lt;&gt;"",H95&lt;&gt;""),IF(C95="Saída",H95,0),"")</f>
        <v/>
      </c>
      <c r="O95" s="11">
        <f>IF(AND(M95&lt;&gt;"",N95&lt;&gt;""),M95-N95,"")</f>
        <v/>
      </c>
    </row>
    <row r="96">
      <c r="A96" s="2" t="n"/>
      <c r="B96" s="3" t="n"/>
      <c r="C96" s="2" t="n"/>
      <c r="D96" s="2" t="n"/>
      <c r="E96" s="4" t="n"/>
      <c r="F96" s="4" t="n"/>
      <c r="G96" s="2" t="n"/>
      <c r="H96" s="5" t="n"/>
      <c r="I96" s="2" t="n"/>
      <c r="J96" s="2" t="n"/>
      <c r="K96" s="6">
        <f>IF(B96="","",B96-DAY(B96)+1)</f>
        <v/>
      </c>
      <c r="L96" s="7">
        <f>IF(D96="","",IFERROR(VLOOKUP(D96,'Categorias'!$A$2:$C$101,3,FALSE),"Não classificado"))</f>
        <v/>
      </c>
      <c r="M96" s="8">
        <f>IF(AND(C96&lt;&gt;"",H96&lt;&gt;""),IF(C96="Entrada",H96,0),"")</f>
        <v/>
      </c>
      <c r="N96" s="8">
        <f>IF(AND(C96&lt;&gt;"",H96&lt;&gt;""),IF(C96="Saída",H96,0),"")</f>
        <v/>
      </c>
      <c r="O96" s="8">
        <f>IF(AND(M96&lt;&gt;"",N96&lt;&gt;""),M96-N96,"")</f>
        <v/>
      </c>
    </row>
    <row r="97">
      <c r="A97" s="2" t="n"/>
      <c r="B97" s="3" t="n"/>
      <c r="C97" s="2" t="n"/>
      <c r="D97" s="2" t="n"/>
      <c r="E97" s="4" t="n"/>
      <c r="F97" s="4" t="n"/>
      <c r="G97" s="2" t="n"/>
      <c r="H97" s="5" t="n"/>
      <c r="I97" s="2" t="n"/>
      <c r="J97" s="2" t="n"/>
      <c r="K97" s="9">
        <f>IF(B97="","",B97-DAY(B97)+1)</f>
        <v/>
      </c>
      <c r="L97" s="10">
        <f>IF(D97="","",IFERROR(VLOOKUP(D97,'Categorias'!$A$2:$C$101,3,FALSE),"Não classificado"))</f>
        <v/>
      </c>
      <c r="M97" s="11">
        <f>IF(AND(C97&lt;&gt;"",H97&lt;&gt;""),IF(C97="Entrada",H97,0),"")</f>
        <v/>
      </c>
      <c r="N97" s="11">
        <f>IF(AND(C97&lt;&gt;"",H97&lt;&gt;""),IF(C97="Saída",H97,0),"")</f>
        <v/>
      </c>
      <c r="O97" s="11">
        <f>IF(AND(M97&lt;&gt;"",N97&lt;&gt;""),M97-N97,"")</f>
        <v/>
      </c>
    </row>
    <row r="98">
      <c r="A98" s="2" t="n"/>
      <c r="B98" s="3" t="n"/>
      <c r="C98" s="2" t="n"/>
      <c r="D98" s="2" t="n"/>
      <c r="E98" s="4" t="n"/>
      <c r="F98" s="4" t="n"/>
      <c r="G98" s="2" t="n"/>
      <c r="H98" s="5" t="n"/>
      <c r="I98" s="2" t="n"/>
      <c r="J98" s="2" t="n"/>
      <c r="K98" s="6">
        <f>IF(B98="","",B98-DAY(B98)+1)</f>
        <v/>
      </c>
      <c r="L98" s="7">
        <f>IF(D98="","",IFERROR(VLOOKUP(D98,'Categorias'!$A$2:$C$101,3,FALSE),"Não classificado"))</f>
        <v/>
      </c>
      <c r="M98" s="8">
        <f>IF(AND(C98&lt;&gt;"",H98&lt;&gt;""),IF(C98="Entrada",H98,0),"")</f>
        <v/>
      </c>
      <c r="N98" s="8">
        <f>IF(AND(C98&lt;&gt;"",H98&lt;&gt;""),IF(C98="Saída",H98,0),"")</f>
        <v/>
      </c>
      <c r="O98" s="8">
        <f>IF(AND(M98&lt;&gt;"",N98&lt;&gt;""),M98-N98,"")</f>
        <v/>
      </c>
    </row>
    <row r="99">
      <c r="A99" s="2" t="n"/>
      <c r="B99" s="3" t="n"/>
      <c r="C99" s="2" t="n"/>
      <c r="D99" s="2" t="n"/>
      <c r="E99" s="4" t="n"/>
      <c r="F99" s="4" t="n"/>
      <c r="G99" s="2" t="n"/>
      <c r="H99" s="5" t="n"/>
      <c r="I99" s="2" t="n"/>
      <c r="J99" s="2" t="n"/>
      <c r="K99" s="9">
        <f>IF(B99="","",B99-DAY(B99)+1)</f>
        <v/>
      </c>
      <c r="L99" s="10">
        <f>IF(D99="","",IFERROR(VLOOKUP(D99,'Categorias'!$A$2:$C$101,3,FALSE),"Não classificado"))</f>
        <v/>
      </c>
      <c r="M99" s="11">
        <f>IF(AND(C99&lt;&gt;"",H99&lt;&gt;""),IF(C99="Entrada",H99,0),"")</f>
        <v/>
      </c>
      <c r="N99" s="11">
        <f>IF(AND(C99&lt;&gt;"",H99&lt;&gt;""),IF(C99="Saída",H99,0),"")</f>
        <v/>
      </c>
      <c r="O99" s="11">
        <f>IF(AND(M99&lt;&gt;"",N99&lt;&gt;""),M99-N99,"")</f>
        <v/>
      </c>
    </row>
    <row r="100">
      <c r="A100" s="2" t="n"/>
      <c r="B100" s="3" t="n"/>
      <c r="C100" s="2" t="n"/>
      <c r="D100" s="2" t="n"/>
      <c r="E100" s="4" t="n"/>
      <c r="F100" s="4" t="n"/>
      <c r="G100" s="2" t="n"/>
      <c r="H100" s="5" t="n"/>
      <c r="I100" s="2" t="n"/>
      <c r="J100" s="2" t="n"/>
      <c r="K100" s="6">
        <f>IF(B100="","",B100-DAY(B100)+1)</f>
        <v/>
      </c>
      <c r="L100" s="7">
        <f>IF(D100="","",IFERROR(VLOOKUP(D100,'Categorias'!$A$2:$C$101,3,FALSE),"Não classificado"))</f>
        <v/>
      </c>
      <c r="M100" s="8">
        <f>IF(AND(C100&lt;&gt;"",H100&lt;&gt;""),IF(C100="Entrada",H100,0),"")</f>
        <v/>
      </c>
      <c r="N100" s="8">
        <f>IF(AND(C100&lt;&gt;"",H100&lt;&gt;""),IF(C100="Saída",H100,0),"")</f>
        <v/>
      </c>
      <c r="O100" s="8">
        <f>IF(AND(M100&lt;&gt;"",N100&lt;&gt;""),M100-N100,"")</f>
        <v/>
      </c>
    </row>
    <row r="101">
      <c r="A101" s="2" t="n"/>
      <c r="B101" s="3" t="n"/>
      <c r="C101" s="2" t="n"/>
      <c r="D101" s="2" t="n"/>
      <c r="E101" s="4" t="n"/>
      <c r="F101" s="4" t="n"/>
      <c r="G101" s="2" t="n"/>
      <c r="H101" s="5" t="n"/>
      <c r="I101" s="2" t="n"/>
      <c r="J101" s="2" t="n"/>
      <c r="K101" s="9">
        <f>IF(B101="","",B101-DAY(B101)+1)</f>
        <v/>
      </c>
      <c r="L101" s="10">
        <f>IF(D101="","",IFERROR(VLOOKUP(D101,'Categorias'!$A$2:$C$101,3,FALSE),"Não classificado"))</f>
        <v/>
      </c>
      <c r="M101" s="11">
        <f>IF(AND(C101&lt;&gt;"",H101&lt;&gt;""),IF(C101="Entrada",H101,0),"")</f>
        <v/>
      </c>
      <c r="N101" s="11">
        <f>IF(AND(C101&lt;&gt;"",H101&lt;&gt;""),IF(C101="Saída",H101,0),"")</f>
        <v/>
      </c>
      <c r="O101" s="11">
        <f>IF(AND(M101&lt;&gt;"",N101&lt;&gt;""),M101-N101,"")</f>
        <v/>
      </c>
    </row>
  </sheetData>
  <autoFilter ref="A1:O101"/>
  <conditionalFormatting sqref="O2:O101">
    <cfRule type="expression" priority="1" dxfId="0">
      <formula>$O2&gt;0</formula>
    </cfRule>
    <cfRule type="expression" priority="2" dxfId="1">
      <formula>$O2&lt;0</formula>
    </cfRule>
  </conditionalFormatting>
  <conditionalFormatting sqref="J2:J101">
    <cfRule type="expression" priority="3" dxfId="1">
      <formula>$J2="Pendente"</formula>
    </cfRule>
  </conditionalFormatting>
  <dataValidations count="4">
    <dataValidation sqref="C2:C101" showErrorMessage="1" showInputMessage="1" allowBlank="1" type="list">
      <formula1>"Entrada,Saída"</formula1>
    </dataValidation>
    <dataValidation sqref="D2:D101" showErrorMessage="1" showInputMessage="1" allowBlank="1" type="list">
      <formula1>'Categorias'!$A$2:$A$101</formula1>
    </dataValidation>
    <dataValidation sqref="G2:G101" showErrorMessage="1" showInputMessage="1" allowBlank="1" type="list">
      <formula1>"Banco,Caixa,Pix,Cartão"</formula1>
    </dataValidation>
    <dataValidation sqref="J2:J101" showErrorMessage="1" showInputMessage="1" allowBlank="1" type="list">
      <formula1>"Recebido,Pago,Pendente"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</cols>
  <sheetData>
    <row r="1" ht="28" customHeight="1">
      <c r="A1" s="1" t="inlineStr">
        <is>
          <t>Categoria</t>
        </is>
      </c>
      <c r="B1" s="1" t="inlineStr">
        <is>
          <t>Tipo permitido</t>
        </is>
      </c>
      <c r="C1" s="1" t="inlineStr">
        <is>
          <t>Grupo</t>
        </is>
      </c>
    </row>
    <row r="2">
      <c r="A2" s="12" t="inlineStr">
        <is>
          <t>Vendas</t>
        </is>
      </c>
      <c r="B2" s="12" t="inlineStr">
        <is>
          <t>Entrada</t>
        </is>
      </c>
      <c r="C2" s="4" t="inlineStr">
        <is>
          <t>Receita operacional</t>
        </is>
      </c>
    </row>
    <row r="3">
      <c r="A3" s="12" t="inlineStr">
        <is>
          <t>Serviços</t>
        </is>
      </c>
      <c r="B3" s="12" t="inlineStr">
        <is>
          <t>Entrada</t>
        </is>
      </c>
      <c r="C3" s="4" t="inlineStr">
        <is>
          <t>Receita operacional</t>
        </is>
      </c>
    </row>
    <row r="4">
      <c r="A4" s="12" t="inlineStr">
        <is>
          <t>Fornecedores</t>
        </is>
      </c>
      <c r="B4" s="12" t="inlineStr">
        <is>
          <t>Saída</t>
        </is>
      </c>
      <c r="C4" s="4" t="inlineStr">
        <is>
          <t>Custo operacional</t>
        </is>
      </c>
    </row>
    <row r="5">
      <c r="A5" s="12" t="inlineStr">
        <is>
          <t>Aluguel</t>
        </is>
      </c>
      <c r="B5" s="12" t="inlineStr">
        <is>
          <t>Saída</t>
        </is>
      </c>
      <c r="C5" s="4" t="inlineStr">
        <is>
          <t>Despesa fixa</t>
        </is>
      </c>
    </row>
    <row r="6">
      <c r="A6" s="12" t="inlineStr">
        <is>
          <t>Impostos</t>
        </is>
      </c>
      <c r="B6" s="12" t="inlineStr">
        <is>
          <t>Saída</t>
        </is>
      </c>
      <c r="C6" s="4" t="inlineStr">
        <is>
          <t>Tributos</t>
        </is>
      </c>
    </row>
    <row r="7">
      <c r="A7" s="12" t="inlineStr">
        <is>
          <t>Marketing</t>
        </is>
      </c>
      <c r="B7" s="12" t="inlineStr">
        <is>
          <t>Saída</t>
        </is>
      </c>
      <c r="C7" s="4" t="inlineStr">
        <is>
          <t>Despesa comercial</t>
        </is>
      </c>
    </row>
    <row r="8">
      <c r="A8" s="12" t="inlineStr">
        <is>
          <t>Folha/Pessoal</t>
        </is>
      </c>
      <c r="B8" s="12" t="inlineStr">
        <is>
          <t>Saída</t>
        </is>
      </c>
      <c r="C8" s="4" t="inlineStr">
        <is>
          <t>Despesa pessoal</t>
        </is>
      </c>
    </row>
    <row r="9">
      <c r="A9" s="12" t="inlineStr">
        <is>
          <t>Transporte</t>
        </is>
      </c>
      <c r="B9" s="12" t="inlineStr">
        <is>
          <t>Saída</t>
        </is>
      </c>
      <c r="C9" s="4" t="inlineStr">
        <is>
          <t>Despesa operacional</t>
        </is>
      </c>
    </row>
    <row r="10">
      <c r="A10" s="12" t="inlineStr">
        <is>
          <t>Tarifas bancárias</t>
        </is>
      </c>
      <c r="B10" s="12" t="inlineStr">
        <is>
          <t>Saída</t>
        </is>
      </c>
      <c r="C10" s="4" t="inlineStr">
        <is>
          <t>Despesa financeira</t>
        </is>
      </c>
    </row>
    <row r="11">
      <c r="A11" s="12" t="inlineStr">
        <is>
          <t>Outros</t>
        </is>
      </c>
      <c r="B11" s="12" t="inlineStr">
        <is>
          <t>Entrada/Saída</t>
        </is>
      </c>
      <c r="C11" s="4" t="inlineStr">
        <is>
          <t>Outros</t>
        </is>
      </c>
    </row>
    <row r="12">
      <c r="A12" s="12" t="n"/>
      <c r="B12" s="12" t="n"/>
      <c r="C12" s="4" t="n"/>
    </row>
    <row r="13">
      <c r="A13" s="12" t="n"/>
      <c r="B13" s="12" t="n"/>
      <c r="C13" s="4" t="n"/>
    </row>
    <row r="14">
      <c r="A14" s="12" t="n"/>
      <c r="B14" s="12" t="n"/>
      <c r="C14" s="4" t="n"/>
    </row>
    <row r="15">
      <c r="A15" s="12" t="n"/>
      <c r="B15" s="12" t="n"/>
      <c r="C15" s="4" t="n"/>
    </row>
    <row r="16">
      <c r="A16" s="12" t="n"/>
      <c r="B16" s="12" t="n"/>
      <c r="C16" s="4" t="n"/>
    </row>
    <row r="17">
      <c r="A17" s="12" t="n"/>
      <c r="B17" s="12" t="n"/>
      <c r="C17" s="4" t="n"/>
    </row>
    <row r="18">
      <c r="A18" s="12" t="n"/>
      <c r="B18" s="12" t="n"/>
      <c r="C18" s="4" t="n"/>
    </row>
    <row r="19">
      <c r="A19" s="12" t="n"/>
      <c r="B19" s="12" t="n"/>
      <c r="C19" s="4" t="n"/>
    </row>
    <row r="20">
      <c r="A20" s="12" t="n"/>
      <c r="B20" s="12" t="n"/>
      <c r="C20" s="4" t="n"/>
    </row>
    <row r="21">
      <c r="A21" s="12" t="n"/>
      <c r="B21" s="12" t="n"/>
      <c r="C21" s="4" t="n"/>
    </row>
    <row r="22">
      <c r="A22" s="12" t="n"/>
      <c r="B22" s="12" t="n"/>
      <c r="C22" s="4" t="n"/>
    </row>
    <row r="23">
      <c r="A23" s="12" t="n"/>
      <c r="B23" s="12" t="n"/>
      <c r="C23" s="4" t="n"/>
    </row>
    <row r="24">
      <c r="A24" s="12" t="n"/>
      <c r="B24" s="12" t="n"/>
      <c r="C24" s="4" t="n"/>
    </row>
    <row r="25">
      <c r="A25" s="12" t="n"/>
      <c r="B25" s="12" t="n"/>
      <c r="C25" s="4" t="n"/>
    </row>
    <row r="26">
      <c r="A26" s="12" t="n"/>
      <c r="B26" s="12" t="n"/>
      <c r="C26" s="4" t="n"/>
    </row>
    <row r="27">
      <c r="A27" s="12" t="n"/>
      <c r="B27" s="12" t="n"/>
      <c r="C27" s="4" t="n"/>
    </row>
    <row r="28">
      <c r="A28" s="12" t="n"/>
      <c r="B28" s="12" t="n"/>
      <c r="C28" s="4" t="n"/>
    </row>
    <row r="29">
      <c r="A29" s="12" t="n"/>
      <c r="B29" s="12" t="n"/>
      <c r="C29" s="4" t="n"/>
    </row>
    <row r="30">
      <c r="A30" s="12" t="n"/>
      <c r="B30" s="12" t="n"/>
      <c r="C30" s="4" t="n"/>
    </row>
    <row r="31">
      <c r="A31" s="12" t="n"/>
      <c r="B31" s="12" t="n"/>
      <c r="C31" s="4" t="n"/>
    </row>
    <row r="32">
      <c r="A32" s="12" t="n"/>
      <c r="B32" s="12" t="n"/>
      <c r="C32" s="4" t="n"/>
    </row>
    <row r="33">
      <c r="A33" s="12" t="n"/>
      <c r="B33" s="12" t="n"/>
      <c r="C33" s="4" t="n"/>
    </row>
    <row r="34">
      <c r="A34" s="12" t="n"/>
      <c r="B34" s="12" t="n"/>
      <c r="C34" s="4" t="n"/>
    </row>
    <row r="35">
      <c r="A35" s="12" t="n"/>
      <c r="B35" s="12" t="n"/>
      <c r="C35" s="4" t="n"/>
    </row>
    <row r="36">
      <c r="A36" s="12" t="n"/>
      <c r="B36" s="12" t="n"/>
      <c r="C36" s="4" t="n"/>
    </row>
    <row r="37">
      <c r="A37" s="12" t="n"/>
      <c r="B37" s="12" t="n"/>
      <c r="C37" s="4" t="n"/>
    </row>
    <row r="38">
      <c r="A38" s="12" t="n"/>
      <c r="B38" s="12" t="n"/>
      <c r="C38" s="4" t="n"/>
    </row>
    <row r="39">
      <c r="A39" s="12" t="n"/>
      <c r="B39" s="12" t="n"/>
      <c r="C39" s="4" t="n"/>
    </row>
    <row r="40">
      <c r="A40" s="12" t="n"/>
      <c r="B40" s="12" t="n"/>
      <c r="C40" s="4" t="n"/>
    </row>
    <row r="41">
      <c r="A41" s="12" t="n"/>
      <c r="B41" s="12" t="n"/>
      <c r="C41" s="4" t="n"/>
    </row>
    <row r="42">
      <c r="A42" s="12" t="n"/>
      <c r="B42" s="12" t="n"/>
      <c r="C42" s="4" t="n"/>
    </row>
    <row r="43">
      <c r="A43" s="12" t="n"/>
      <c r="B43" s="12" t="n"/>
      <c r="C43" s="4" t="n"/>
    </row>
    <row r="44">
      <c r="A44" s="12" t="n"/>
      <c r="B44" s="12" t="n"/>
      <c r="C44" s="4" t="n"/>
    </row>
    <row r="45">
      <c r="A45" s="12" t="n"/>
      <c r="B45" s="12" t="n"/>
      <c r="C45" s="4" t="n"/>
    </row>
    <row r="46">
      <c r="A46" s="12" t="n"/>
      <c r="B46" s="12" t="n"/>
      <c r="C46" s="4" t="n"/>
    </row>
    <row r="47">
      <c r="A47" s="12" t="n"/>
      <c r="B47" s="12" t="n"/>
      <c r="C47" s="4" t="n"/>
    </row>
    <row r="48">
      <c r="A48" s="12" t="n"/>
      <c r="B48" s="12" t="n"/>
      <c r="C48" s="4" t="n"/>
    </row>
    <row r="49">
      <c r="A49" s="12" t="n"/>
      <c r="B49" s="12" t="n"/>
      <c r="C49" s="4" t="n"/>
    </row>
    <row r="50">
      <c r="A50" s="12" t="n"/>
      <c r="B50" s="12" t="n"/>
      <c r="C50" s="4" t="n"/>
    </row>
    <row r="51">
      <c r="A51" s="12" t="n"/>
      <c r="B51" s="12" t="n"/>
      <c r="C51" s="4" t="n"/>
    </row>
    <row r="52">
      <c r="A52" s="12" t="n"/>
      <c r="B52" s="12" t="n"/>
      <c r="C52" s="4" t="n"/>
    </row>
    <row r="53">
      <c r="A53" s="12" t="n"/>
      <c r="B53" s="12" t="n"/>
      <c r="C53" s="4" t="n"/>
    </row>
    <row r="54">
      <c r="A54" s="12" t="n"/>
      <c r="B54" s="12" t="n"/>
      <c r="C54" s="4" t="n"/>
    </row>
    <row r="55">
      <c r="A55" s="12" t="n"/>
      <c r="B55" s="12" t="n"/>
      <c r="C55" s="4" t="n"/>
    </row>
    <row r="56">
      <c r="A56" s="12" t="n"/>
      <c r="B56" s="12" t="n"/>
      <c r="C56" s="4" t="n"/>
    </row>
    <row r="57">
      <c r="A57" s="12" t="n"/>
      <c r="B57" s="12" t="n"/>
      <c r="C57" s="4" t="n"/>
    </row>
    <row r="58">
      <c r="A58" s="12" t="n"/>
      <c r="B58" s="12" t="n"/>
      <c r="C58" s="4" t="n"/>
    </row>
    <row r="59">
      <c r="A59" s="12" t="n"/>
      <c r="B59" s="12" t="n"/>
      <c r="C59" s="4" t="n"/>
    </row>
    <row r="60">
      <c r="A60" s="12" t="n"/>
      <c r="B60" s="12" t="n"/>
      <c r="C60" s="4" t="n"/>
    </row>
    <row r="61">
      <c r="A61" s="12" t="n"/>
      <c r="B61" s="12" t="n"/>
      <c r="C61" s="4" t="n"/>
    </row>
    <row r="62">
      <c r="A62" s="12" t="n"/>
      <c r="B62" s="12" t="n"/>
      <c r="C62" s="4" t="n"/>
    </row>
    <row r="63">
      <c r="A63" s="12" t="n"/>
      <c r="B63" s="12" t="n"/>
      <c r="C63" s="4" t="n"/>
    </row>
    <row r="64">
      <c r="A64" s="12" t="n"/>
      <c r="B64" s="12" t="n"/>
      <c r="C64" s="4" t="n"/>
    </row>
    <row r="65">
      <c r="A65" s="12" t="n"/>
      <c r="B65" s="12" t="n"/>
      <c r="C65" s="4" t="n"/>
    </row>
    <row r="66">
      <c r="A66" s="12" t="n"/>
      <c r="B66" s="12" t="n"/>
      <c r="C66" s="4" t="n"/>
    </row>
    <row r="67">
      <c r="A67" s="12" t="n"/>
      <c r="B67" s="12" t="n"/>
      <c r="C67" s="4" t="n"/>
    </row>
    <row r="68">
      <c r="A68" s="12" t="n"/>
      <c r="B68" s="12" t="n"/>
      <c r="C68" s="4" t="n"/>
    </row>
    <row r="69">
      <c r="A69" s="12" t="n"/>
      <c r="B69" s="12" t="n"/>
      <c r="C69" s="4" t="n"/>
    </row>
    <row r="70">
      <c r="A70" s="12" t="n"/>
      <c r="B70" s="12" t="n"/>
      <c r="C70" s="4" t="n"/>
    </row>
    <row r="71">
      <c r="A71" s="12" t="n"/>
      <c r="B71" s="12" t="n"/>
      <c r="C71" s="4" t="n"/>
    </row>
    <row r="72">
      <c r="A72" s="12" t="n"/>
      <c r="B72" s="12" t="n"/>
      <c r="C72" s="4" t="n"/>
    </row>
    <row r="73">
      <c r="A73" s="12" t="n"/>
      <c r="B73" s="12" t="n"/>
      <c r="C73" s="4" t="n"/>
    </row>
    <row r="74">
      <c r="A74" s="12" t="n"/>
      <c r="B74" s="12" t="n"/>
      <c r="C74" s="4" t="n"/>
    </row>
    <row r="75">
      <c r="A75" s="12" t="n"/>
      <c r="B75" s="12" t="n"/>
      <c r="C75" s="4" t="n"/>
    </row>
    <row r="76">
      <c r="A76" s="12" t="n"/>
      <c r="B76" s="12" t="n"/>
      <c r="C76" s="4" t="n"/>
    </row>
    <row r="77">
      <c r="A77" s="12" t="n"/>
      <c r="B77" s="12" t="n"/>
      <c r="C77" s="4" t="n"/>
    </row>
    <row r="78">
      <c r="A78" s="12" t="n"/>
      <c r="B78" s="12" t="n"/>
      <c r="C78" s="4" t="n"/>
    </row>
    <row r="79">
      <c r="A79" s="12" t="n"/>
      <c r="B79" s="12" t="n"/>
      <c r="C79" s="4" t="n"/>
    </row>
    <row r="80">
      <c r="A80" s="12" t="n"/>
      <c r="B80" s="12" t="n"/>
      <c r="C80" s="4" t="n"/>
    </row>
    <row r="81">
      <c r="A81" s="12" t="n"/>
      <c r="B81" s="12" t="n"/>
      <c r="C81" s="4" t="n"/>
    </row>
    <row r="82">
      <c r="A82" s="12" t="n"/>
      <c r="B82" s="12" t="n"/>
      <c r="C82" s="4" t="n"/>
    </row>
    <row r="83">
      <c r="A83" s="12" t="n"/>
      <c r="B83" s="12" t="n"/>
      <c r="C83" s="4" t="n"/>
    </row>
    <row r="84">
      <c r="A84" s="12" t="n"/>
      <c r="B84" s="12" t="n"/>
      <c r="C84" s="4" t="n"/>
    </row>
    <row r="85">
      <c r="A85" s="12" t="n"/>
      <c r="B85" s="12" t="n"/>
      <c r="C85" s="4" t="n"/>
    </row>
    <row r="86">
      <c r="A86" s="12" t="n"/>
      <c r="B86" s="12" t="n"/>
      <c r="C86" s="4" t="n"/>
    </row>
    <row r="87">
      <c r="A87" s="12" t="n"/>
      <c r="B87" s="12" t="n"/>
      <c r="C87" s="4" t="n"/>
    </row>
    <row r="88">
      <c r="A88" s="12" t="n"/>
      <c r="B88" s="12" t="n"/>
      <c r="C88" s="4" t="n"/>
    </row>
    <row r="89">
      <c r="A89" s="12" t="n"/>
      <c r="B89" s="12" t="n"/>
      <c r="C89" s="4" t="n"/>
    </row>
    <row r="90">
      <c r="A90" s="12" t="n"/>
      <c r="B90" s="12" t="n"/>
      <c r="C90" s="4" t="n"/>
    </row>
    <row r="91">
      <c r="A91" s="12" t="n"/>
      <c r="B91" s="12" t="n"/>
      <c r="C91" s="4" t="n"/>
    </row>
    <row r="92">
      <c r="A92" s="12" t="n"/>
      <c r="B92" s="12" t="n"/>
      <c r="C92" s="4" t="n"/>
    </row>
    <row r="93">
      <c r="A93" s="12" t="n"/>
      <c r="B93" s="12" t="n"/>
      <c r="C93" s="4" t="n"/>
    </row>
    <row r="94">
      <c r="A94" s="12" t="n"/>
      <c r="B94" s="12" t="n"/>
      <c r="C94" s="4" t="n"/>
    </row>
    <row r="95">
      <c r="A95" s="12" t="n"/>
      <c r="B95" s="12" t="n"/>
      <c r="C95" s="4" t="n"/>
    </row>
    <row r="96">
      <c r="A96" s="12" t="n"/>
      <c r="B96" s="12" t="n"/>
      <c r="C96" s="4" t="n"/>
    </row>
    <row r="97">
      <c r="A97" s="12" t="n"/>
      <c r="B97" s="12" t="n"/>
      <c r="C97" s="4" t="n"/>
    </row>
    <row r="98">
      <c r="A98" s="12" t="n"/>
      <c r="B98" s="12" t="n"/>
      <c r="C98" s="4" t="n"/>
    </row>
    <row r="99">
      <c r="A99" s="12" t="n"/>
      <c r="B99" s="12" t="n"/>
      <c r="C99" s="4" t="n"/>
    </row>
    <row r="100">
      <c r="A100" s="12" t="n"/>
      <c r="B100" s="12" t="n"/>
      <c r="C100" s="4" t="n"/>
    </row>
    <row r="101">
      <c r="A101" s="12" t="n"/>
      <c r="B101" s="12" t="n"/>
      <c r="C101" s="4" t="n"/>
    </row>
  </sheetData>
  <autoFilter ref="A1:C101"/>
  <dataValidations count="1">
    <dataValidation sqref="B2:B101" showErrorMessage="1" showInputMessage="1" allowBlank="1" type="list">
      <formula1>"Entrada,Saída,Entrada/Saída"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8" customWidth="1" min="3" max="3"/>
    <col width="18" customWidth="1" min="4" max="4"/>
    <col width="14" customWidth="1" min="5" max="5"/>
    <col width="16" customWidth="1" min="6" max="6"/>
    <col width="15" customWidth="1" min="7" max="7"/>
    <col width="29" customWidth="1" min="9" max="9"/>
    <col width="20" customWidth="1" min="10" max="10"/>
  </cols>
  <sheetData>
    <row r="1" ht="28" customHeight="1">
      <c r="A1" s="1" t="inlineStr">
        <is>
          <t>Mês</t>
        </is>
      </c>
      <c r="B1" s="1" t="inlineStr">
        <is>
          <t>Total de entradas</t>
        </is>
      </c>
      <c r="C1" s="1" t="inlineStr">
        <is>
          <t>Total de saídas</t>
        </is>
      </c>
      <c r="D1" s="1" t="inlineStr">
        <is>
          <t>Resultado</t>
        </is>
      </c>
      <c r="E1" s="1" t="inlineStr">
        <is>
          <t>Margem</t>
        </is>
      </c>
      <c r="F1" s="1" t="inlineStr">
        <is>
          <t>Lançamentos</t>
        </is>
      </c>
      <c r="G1" s="1" t="inlineStr">
        <is>
          <t>Situação</t>
        </is>
      </c>
      <c r="I1" s="13" t="inlineStr">
        <is>
          <t>Indicador</t>
        </is>
      </c>
      <c r="J1" s="13" t="inlineStr">
        <is>
          <t>Valor</t>
        </is>
      </c>
    </row>
    <row r="2">
      <c r="A2" s="6" t="n">
        <v>46113</v>
      </c>
      <c r="B2" s="8">
        <f>SUMIF('Fluxo de Caixa'!$K$2:$K$101,A2,'Fluxo de Caixa'!$M$2:$M$101)</f>
        <v/>
      </c>
      <c r="C2" s="8">
        <f>SUMIF('Fluxo de Caixa'!$K$2:$K$101,A2,'Fluxo de Caixa'!$N$2:$N$101)</f>
        <v/>
      </c>
      <c r="D2" s="8">
        <f>B2-C2</f>
        <v/>
      </c>
      <c r="E2" s="14">
        <f>IFERROR(D2/B2,0)</f>
        <v/>
      </c>
      <c r="F2" s="15">
        <f>COUNTIF('Fluxo de Caixa'!$K$2:$K$101,A2)</f>
        <v/>
      </c>
      <c r="G2" s="15">
        <f>IF(D2&gt;0,"Positivo",IF(D2=0,"Neutro","Alerta"))</f>
        <v/>
      </c>
      <c r="I2" s="16" t="inlineStr">
        <is>
          <t>Receita total</t>
        </is>
      </c>
      <c r="J2" s="8">
        <f>SUM(B2:B7)</f>
        <v/>
      </c>
    </row>
    <row r="3">
      <c r="A3" s="9" t="n">
        <v>46143</v>
      </c>
      <c r="B3" s="11">
        <f>SUMIF('Fluxo de Caixa'!$K$2:$K$101,A3,'Fluxo de Caixa'!$M$2:$M$101)</f>
        <v/>
      </c>
      <c r="C3" s="11">
        <f>SUMIF('Fluxo de Caixa'!$K$2:$K$101,A3,'Fluxo de Caixa'!$N$2:$N$101)</f>
        <v/>
      </c>
      <c r="D3" s="11">
        <f>B3-C3</f>
        <v/>
      </c>
      <c r="E3" s="17">
        <f>IFERROR(D3/B3,0)</f>
        <v/>
      </c>
      <c r="F3" s="18">
        <f>COUNTIF('Fluxo de Caixa'!$K$2:$K$101,A3)</f>
        <v/>
      </c>
      <c r="G3" s="18">
        <f>IF(D3&gt;0,"Positivo",IF(D3=0,"Neutro","Alerta"))</f>
        <v/>
      </c>
      <c r="I3" s="19" t="inlineStr">
        <is>
          <t>Saída total</t>
        </is>
      </c>
      <c r="J3" s="11">
        <f>SUM(C2:C7)</f>
        <v/>
      </c>
    </row>
    <row r="4">
      <c r="A4" s="6" t="n">
        <v>46174</v>
      </c>
      <c r="B4" s="8">
        <f>SUMIF('Fluxo de Caixa'!$K$2:$K$101,A4,'Fluxo de Caixa'!$M$2:$M$101)</f>
        <v/>
      </c>
      <c r="C4" s="8">
        <f>SUMIF('Fluxo de Caixa'!$K$2:$K$101,A4,'Fluxo de Caixa'!$N$2:$N$101)</f>
        <v/>
      </c>
      <c r="D4" s="8">
        <f>B4-C4</f>
        <v/>
      </c>
      <c r="E4" s="14">
        <f>IFERROR(D4/B4,0)</f>
        <v/>
      </c>
      <c r="F4" s="15">
        <f>COUNTIF('Fluxo de Caixa'!$K$2:$K$101,A4)</f>
        <v/>
      </c>
      <c r="G4" s="15">
        <f>IF(D4&gt;0,"Positivo",IF(D4=0,"Neutro","Alerta"))</f>
        <v/>
      </c>
      <c r="I4" s="16" t="inlineStr">
        <is>
          <t>Resultado acumulado</t>
        </is>
      </c>
      <c r="J4" s="8">
        <f>SUM(D2:D7)</f>
        <v/>
      </c>
    </row>
    <row r="5">
      <c r="A5" s="9" t="n">
        <v>46204</v>
      </c>
      <c r="B5" s="11">
        <f>SUMIF('Fluxo de Caixa'!$K$2:$K$101,A5,'Fluxo de Caixa'!$M$2:$M$101)</f>
        <v/>
      </c>
      <c r="C5" s="11">
        <f>SUMIF('Fluxo de Caixa'!$K$2:$K$101,A5,'Fluxo de Caixa'!$N$2:$N$101)</f>
        <v/>
      </c>
      <c r="D5" s="11">
        <f>B5-C5</f>
        <v/>
      </c>
      <c r="E5" s="17">
        <f>IFERROR(D5/B5,0)</f>
        <v/>
      </c>
      <c r="F5" s="18">
        <f>COUNTIF('Fluxo de Caixa'!$K$2:$K$101,A5)</f>
        <v/>
      </c>
      <c r="G5" s="18">
        <f>IF(D5&gt;0,"Positivo",IF(D5=0,"Neutro","Alerta"))</f>
        <v/>
      </c>
      <c r="I5" s="19" t="inlineStr">
        <is>
          <t>Média mensal de entradas</t>
        </is>
      </c>
      <c r="J5" s="11">
        <f>AVERAGE(B2:B7)</f>
        <v/>
      </c>
    </row>
    <row r="6">
      <c r="A6" s="6" t="n">
        <v>46235</v>
      </c>
      <c r="B6" s="8">
        <f>SUMIF('Fluxo de Caixa'!$K$2:$K$101,A6,'Fluxo de Caixa'!$M$2:$M$101)</f>
        <v/>
      </c>
      <c r="C6" s="8">
        <f>SUMIF('Fluxo de Caixa'!$K$2:$K$101,A6,'Fluxo de Caixa'!$N$2:$N$101)</f>
        <v/>
      </c>
      <c r="D6" s="8">
        <f>B6-C6</f>
        <v/>
      </c>
      <c r="E6" s="14">
        <f>IFERROR(D6/B6,0)</f>
        <v/>
      </c>
      <c r="F6" s="15">
        <f>COUNTIF('Fluxo de Caixa'!$K$2:$K$101,A6)</f>
        <v/>
      </c>
      <c r="G6" s="15">
        <f>IF(D6&gt;0,"Positivo",IF(D6=0,"Neutro","Alerta"))</f>
        <v/>
      </c>
      <c r="I6" s="16" t="inlineStr">
        <is>
          <t>Quantidade de lançamentos</t>
        </is>
      </c>
      <c r="J6" s="20">
        <f>SUM(F2:F7)</f>
        <v/>
      </c>
    </row>
    <row r="7">
      <c r="A7" s="9" t="n">
        <v>46266</v>
      </c>
      <c r="B7" s="11">
        <f>SUMIF('Fluxo de Caixa'!$K$2:$K$101,A7,'Fluxo de Caixa'!$M$2:$M$101)</f>
        <v/>
      </c>
      <c r="C7" s="11">
        <f>SUMIF('Fluxo de Caixa'!$K$2:$K$101,A7,'Fluxo de Caixa'!$N$2:$N$101)</f>
        <v/>
      </c>
      <c r="D7" s="11">
        <f>B7-C7</f>
        <v/>
      </c>
      <c r="E7" s="17">
        <f>IFERROR(D7/B7,0)</f>
        <v/>
      </c>
      <c r="F7" s="18">
        <f>COUNTIF('Fluxo de Caixa'!$K$2:$K$101,A7)</f>
        <v/>
      </c>
      <c r="G7" s="18">
        <f>IF(D7&gt;0,"Positivo",IF(D7=0,"Neutro","Alerta"))</f>
        <v/>
      </c>
    </row>
  </sheetData>
  <autoFilter ref="A1:G7"/>
  <conditionalFormatting sqref="D2:D7">
    <cfRule type="expression" priority="1" dxfId="0">
      <formula>$D2&gt;0</formula>
    </cfRule>
    <cfRule type="expression" priority="2" dxfId="1">
      <formula>$D2&lt;0</formula>
    </cfRule>
  </conditionalFormatting>
  <conditionalFormatting sqref="G2:G7">
    <cfRule type="expression" priority="3" dxfId="1">
      <formula>$G2="Alerta"</formula>
    </cfRule>
    <cfRule type="expression" priority="4" dxfId="0">
      <formula>$G2="Positivo"</formula>
    </cfRule>
  </conditionalFormatting>
  <conditionalFormatting sqref="J2:J6">
    <cfRule type="expression" priority="5" dxfId="0">
      <formula>$J2&gt;0</formula>
    </cfRule>
    <cfRule type="expression" priority="6" dxfId="1">
      <formula>$J2&lt;0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2026-09-11T14:35:54Z</dcterms:created>
  <dcterms:modified xmlns:dcterms="http://purl.org/dc/terms/" xmlns:xsi="http://www.w3.org/2001/XMLSchema-instance" xsi:type="dcterms:W3CDTF">2026-09-11T14:35:54Z</dcterms:modified>
</cp:coreProperties>
</file>