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 xmlns:ns1="http://schemas.openxmlformats.org/officeDocument/2006/relationships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e Presença" sheetId="1" state="visible" ns1:id="rId1"/>
    <sheet name="Resumo" sheetId="2" state="visible" ns1:id="rId2"/>
    <sheet name="Participantes" sheetId="3" state="visible" ns1:id="rId3"/>
    <sheet name="Instruções" sheetId="4" state="visible" ns1:id="rId4"/>
  </sheets>
  <definedNames>
    <definedName name="_xlnm._FilterDatabase" localSheetId="0" hidden="1">'Lista de Presença'!$A$1:$M$101</definedName>
    <definedName name="_xlnm._FilterDatabase" localSheetId="1" hidden="1">'Resumo'!$A$13:$H$113</definedName>
    <definedName name="_xlnm._FilterDatabase" localSheetId="2" hidden="1">'Participantes'!$A$1:$F$101</definedName>
    <definedName name="_xlnm.Print_Area" localSheetId="0">'Lista de Presença'!$A$1:$P$11</definedName>
    <definedName name="_xlnm.Print_Area" localSheetId="1">'Resumo'!$A$1:$Q$19</definedName>
  </definedNames>
  <calcPr calcId="124519" fullCalcOnLoad="1" calcMode="auto" forceFullCalc="1"/>
</workbook>
</file>

<file path=xl/styles.xml><?xml version="1.0" encoding="utf-8"?>
<styleSheet xmlns="http://schemas.openxmlformats.org/spreadsheetml/2006/main">
  <numFmts count="8">
    <numFmt numFmtId="164" formatCode="DD/MM/AAAA"/>
    <numFmt numFmtId="165" formatCode="hh:mm"/>
    <numFmt numFmtId="166" formatCode="0,00"/>
    <numFmt numFmtId="167" formatCode="0,0%"/>
    <numFmt numFmtId="168" formatCode="DD/MM/YYYY"/>
    <numFmt numFmtId="169" formatCode="0.00"/>
    <numFmt numFmtId="170" formatCode="0"/>
    <numFmt numFmtId="171" formatCode="[$-416]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8" fontId="2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9" fontId="2" fillId="4" borderId="1" applyAlignment="1" pivotButton="0" quotePrefix="0" xfId="0" applyNumberFormat="1">
      <alignment horizontal="center" vertical="center" wrapText="1"/>
    </xf>
    <xf numFmtId="169" fontId="2" fillId="3" borderId="1" applyAlignment="1" pivotButton="0" quotePrefix="0" xfId="0" applyNumberFormat="1">
      <alignment horizontal="left" vertical="center" wrapText="1"/>
    </xf>
    <xf numFmtId="170" fontId="2" fillId="3" borderId="1" applyAlignment="1" pivotButton="0" quotePrefix="0" xfId="0" applyNumberFormat="1">
      <alignment horizontal="left" vertical="center" wrapText="1"/>
    </xf>
    <xf numFmtId="169" fontId="2" fillId="5" borderId="1" applyAlignment="1" pivotButton="0" quotePrefix="0" xfId="0" applyNumberFormat="1">
      <alignment horizontal="center" vertical="center" wrapText="1"/>
    </xf>
    <xf numFmtId="0" fontId="0" fillId="0" borderId="0" pivotButton="0" quotePrefix="0" xfId="0" applyAlignment="1">
      <alignment wrapText="1" vertical="center"/>
    </xf>
    <xf numFmtId="0" fontId="3" fillId="2" borderId="1" applyAlignment="1" pivotButton="0" quotePrefix="0" xfId="0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171" fontId="2" fillId="4" borderId="1" applyAlignment="1" pivotButton="0" quotePrefix="0" xfId="0" applyNumberFormat="1">
      <alignment horizontal="center" vertical="center" wrapText="1"/>
    </xf>
    <xf numFmtId="171" fontId="2" fillId="3" borderId="1" applyAlignment="1" pivotButton="0" quotePrefix="0" xfId="0" applyNumberFormat="1">
      <alignment horizontal="left" vertical="center" wrapText="1"/>
    </xf>
    <xf numFmtId="171" fontId="2" fillId="5" borderId="1" applyAlignment="1" pivotButton="0" quotePrefix="0" xfId="0" applyNumberFormat="1">
      <alignment horizontal="center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color rgb="001F2937"/>
        <sz val="10"/>
      </font>
      <fill>
        <patternFill patternType="solid">
          <fgColor rgb="00CCFB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de Presença por Evento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'Resumo'!$B$14:$B$113</f>
            </numRef>
          </cat>
          <val>
            <numRef>
              <f>'Resumo'!$D$14:$D$113</f>
            </numRef>
          </val>
        </ser>
        <ser>
          <idx val="1"/>
          <order val="1"/>
          <tx>
            <strRef>
              <f>'Resumo'!E13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'Resumo'!$B$14:$B$113</f>
            </numRef>
          </cat>
          <val>
            <numRef>
              <f>'Resumo'!$E$14:$E$113</f>
            </numRef>
          </val>
        </ser>
        <ser>
          <idx val="2"/>
          <order val="2"/>
          <tx>
            <strRef>
              <f>'Resumo'!F13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prstDash val="solid"/>
            </a:ln>
          </spPr>
          <cat>
            <numRef>
              <f>'Resumo'!$B$14:$B$113</f>
            </numRef>
          </cat>
          <val>
            <numRef>
              <f>'Resumo'!$F$14:$F$113</f>
            </numRef>
          </val>
        </ser>
        <ser>
          <idx val="3"/>
          <order val="3"/>
          <tx>
            <strRef>
              <f>'Resumo'!G13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'Resumo'!$B$14:$B$113</f>
            </numRef>
          </cat>
          <val>
            <numRef>
              <f>'Resumo'!$G$14:$G$113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Eventos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registros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31" customWidth="1" min="3" max="3"/>
    <col width="25" customWidth="1" min="4" max="4"/>
    <col width="20" customWidth="1" min="5" max="5"/>
    <col width="28" customWidth="1" min="6" max="6"/>
    <col width="18" customWidth="1" min="7" max="7"/>
    <col width="14" customWidth="1" min="8" max="8"/>
    <col width="15" customWidth="1" min="9" max="9"/>
    <col width="18" customWidth="1" min="10" max="10"/>
    <col width="17" customWidth="1" min="11" max="11"/>
    <col width="16" customWidth="1" min="12" max="12"/>
    <col width="31" customWidth="1" min="13" max="13"/>
    <col min="14" max="14" width="18" customWidth="1"/>
    <col min="15" max="15" width="22" customWidth="1"/>
    <col min="16" max="16" width="23" customWidth="1"/>
  </cols>
  <sheetData>
    <row r="1" ht="50" customHeight="1">
      <c r="A1" s="1" t="inlineStr">
        <is>
          <t>Data</t>
        </is>
      </c>
      <c r="B1" s="1" t="inlineStr">
        <is>
          <t>Código do evento</t>
        </is>
      </c>
      <c r="C1" s="1" t="inlineStr">
        <is>
          <t>Evento/treinamento</t>
        </is>
      </c>
      <c r="D1" s="1" t="inlineStr">
        <is>
          <t>Empresa (opcional)</t>
        </is>
      </c>
      <c r="E1" s="1" t="inlineStr">
        <is>
          <t>Código do participante</t>
        </is>
      </c>
      <c r="F1" s="1" t="inlineStr">
        <is>
          <t>Nome do participante</t>
        </is>
      </c>
      <c r="G1" s="1" t="inlineStr">
        <is>
          <t>Cidade/UF</t>
        </is>
      </c>
      <c r="H1" s="1" t="inlineStr">
        <is>
          <t>Modalidade</t>
        </is>
      </c>
      <c r="I1" s="1" t="inlineStr">
        <is>
          <t>Status</t>
        </is>
      </c>
      <c r="J1" s="1" t="inlineStr">
        <is>
          <t>Horário de entrada</t>
        </is>
      </c>
      <c r="K1" s="1" t="inlineStr">
        <is>
          <t>Horário de saída</t>
        </is>
      </c>
      <c r="L1" s="1" t="inlineStr">
        <is>
          <t>Horas cumpridas</t>
        </is>
      </c>
      <c r="M1" s="1" t="inlineStr">
        <is>
          <t>Observações</t>
        </is>
      </c>
      <c r="N1" t="inlineStr" s="1">
        <is>
          <t>Intervalo (horas)</t>
        </is>
      </c>
      <c r="O1" t="inlineStr" s="1">
        <is>
          <t>Saída no dia seguinte (0/1)</t>
        </is>
      </c>
      <c r="P1" t="inlineStr" s="1">
        <is>
          <t>Controle dos dados</t>
        </is>
      </c>
    </row>
    <row r="2" ht="34" customHeight="1">
      <c r="A2" s="22" t="n">
        <v>46237</v>
      </c>
      <c r="B2" s="3" t="inlineStr">
        <is>
          <t>EVT-001</t>
        </is>
      </c>
      <c r="C2" s="4">
        <f>IF(B2="","",IFERROR(VLOOKUP(B2,Resumo!$A$14:$B$113,2,FALSE),"Revisar cadastro"))</f>
      </c>
      <c r="D2" s="4">
        <f>IF(E2="","",IFERROR(VLOOKUP(E2,Participantes!$A$2:$F$101,3,FALSE),"Revisar cadastro"))</f>
      </c>
      <c r="E2" s="3" t="inlineStr">
        <is>
          <t>P001</t>
        </is>
      </c>
      <c r="F2" s="4">
        <f>IF(E2="","",IFERROR(VLOOKUP(E2,Participantes!$A$2:$F$101,2,FALSE),"Revisar cadastro"))</f>
      </c>
      <c r="G2" s="4">
        <f>IF(E2="","",IFERROR(VLOOKUP(E2,Participantes!$A$2:$F$101,4,FALSE),"Revisar cadastro"))</f>
      </c>
      <c r="H2" s="3" t="inlineStr">
        <is>
          <t>Presencial</t>
        </is>
      </c>
      <c r="I2" s="3" t="inlineStr">
        <is>
          <t>Presente</t>
        </is>
      </c>
      <c r="J2" s="5" t="n">
        <v>0.3333333333333333</v>
      </c>
      <c r="K2" s="5" t="n">
        <v>0.5</v>
      </c>
      <c r="L2" s="42">
        <f>IF(P2="OK",IF(OR(I2="Presente",I2="Atrasado"),(K2-J2+O2)*24-N2,0),"")</f>
      </c>
      <c r="M2" s="7" t="inlineStr">
        <is>
          <t>Participação integral</t>
        </is>
      </c>
      <c r="N2" s="43">
        <v>0</v>
      </c>
      <c r="O2" s="27">
        <v>0</v>
      </c>
      <c r="P2" s="7">
        <f>IF(COUNTA(A2:B2,E2,H2:K2,M2)=0,"",IFERROR(IF(AND(AND(B2&lt;&gt;"",E2&lt;&gt;"",COUNTIF(Resumo!$A$14:$A$113,B2)=1,COUNTIF(Participantes!$A$2:$A$101,E2)=1,COUNTIFS(Resumo!$A$14:$A$113,B2,Resumo!$B$14:$B$113,"&lt;&gt;")=1,COUNTIFS(Participantes!$A$2:$A$101,E2,Participantes!$B$2:$B$101,"&lt;&gt;")=1),C2&lt;&gt;"",F2&lt;&gt;"",ISNUMBER(A2),A2&gt;=1,A2=INT(A2),COUNTIFS($A$2:$A$101,A2,$B$2:$B$101,B2,$E$2:$E$101,E2)=1,OR(H2="Presencial",H2="Online",H2="Híbrida"),OR(I2="Presente",I2="Atrasado",I2="Ausente",I2="Justificado"),IF(OR(I2="Presente",I2="Atrasado"),AND(ISNUMBER(J2),ISNUMBER(K2),J2&gt;=0,J2&lt;1,K2&gt;=0,K2&lt;1,ISNUMBER(O2),OR(O2=0,O2=1),(K2-J2+O2)*24&gt;0,(K2-J2+O2)*24&lt;=24,ISNUMBER(N2),N2&gt;=0,N2&lt;=(K2-J2+O2)*24),AND(J2="",K2="",N2=0,O2=0))),"OK","Revisar dados"),"Revisar dados"))</f>
      </c>
    </row>
    <row r="3" ht="34" customHeight="1">
      <c r="A3" s="22" t="n">
        <v>46237</v>
      </c>
      <c r="B3" s="3" t="inlineStr">
        <is>
          <t>EVT-001</t>
        </is>
      </c>
      <c r="C3" s="8">
        <f>IF(B3="","",IFERROR(VLOOKUP(B3,Resumo!$A$14:$B$113,2,FALSE),"Revisar cadastro"))</f>
      </c>
      <c r="D3" s="8">
        <f>IF(E3="","",IFERROR(VLOOKUP(E3,Participantes!$A$2:$F$101,3,FALSE),"Revisar cadastro"))</f>
      </c>
      <c r="E3" s="3" t="inlineStr">
        <is>
          <t>P002</t>
        </is>
      </c>
      <c r="F3" s="8">
        <f>IF(E3="","",IFERROR(VLOOKUP(E3,Participantes!$A$2:$F$101,2,FALSE),"Revisar cadastro"))</f>
      </c>
      <c r="G3" s="8">
        <f>IF(E3="","",IFERROR(VLOOKUP(E3,Participantes!$A$2:$F$101,4,FALSE),"Revisar cadastro"))</f>
      </c>
      <c r="H3" s="3" t="inlineStr">
        <is>
          <t>Presencial</t>
        </is>
      </c>
      <c r="I3" s="3" t="inlineStr">
        <is>
          <t>Atrasado</t>
        </is>
      </c>
      <c r="J3" s="5" t="n">
        <v>0.3506944444444444</v>
      </c>
      <c r="K3" s="5" t="n">
        <v>0.5</v>
      </c>
      <c r="L3" s="44">
        <f>IF(P3="OK",IF(OR(I3="Presente",I3="Atrasado"),(K3-J3+O3)*24-N3,0),"")</f>
      </c>
      <c r="M3" s="7" t="inlineStr">
        <is>
          <t>Chegou após o início</t>
        </is>
      </c>
      <c r="N3" s="43">
        <v>0</v>
      </c>
      <c r="O3" s="27">
        <v>0</v>
      </c>
      <c r="P3" s="7">
        <f>IF(COUNTA(A3:B3,E3,H3:K3,M3)=0,"",IFERROR(IF(AND(AND(B3&lt;&gt;"",E3&lt;&gt;"",COUNTIF(Resumo!$A$14:$A$113,B3)=1,COUNTIF(Participantes!$A$2:$A$101,E3)=1,COUNTIFS(Resumo!$A$14:$A$113,B3,Resumo!$B$14:$B$113,"&lt;&gt;")=1,COUNTIFS(Participantes!$A$2:$A$101,E3,Participantes!$B$2:$B$101,"&lt;&gt;")=1),C3&lt;&gt;"",F3&lt;&gt;"",ISNUMBER(A3),A3&gt;=1,A3=INT(A3),COUNTIFS($A$2:$A$101,A3,$B$2:$B$101,B3,$E$2:$E$101,E3)=1,OR(H3="Presencial",H3="Online",H3="Híbrida"),OR(I3="Presente",I3="Atrasado",I3="Ausente",I3="Justificado"),IF(OR(I3="Presente",I3="Atrasado"),AND(ISNUMBER(J3),ISNUMBER(K3),J3&gt;=0,J3&lt;1,K3&gt;=0,K3&lt;1,ISNUMBER(O3),OR(O3=0,O3=1),(K3-J3+O3)*24&gt;0,(K3-J3+O3)*24&lt;=24,ISNUMBER(N3),N3&gt;=0,N3&lt;=(K3-J3+O3)*24),AND(J3="",K3="",N3=0,O3=0))),"OK","Revisar dados"),"Revisar dados"))</f>
      </c>
    </row>
    <row r="4" ht="34" customHeight="1">
      <c r="A4" s="22" t="n">
        <v>46241</v>
      </c>
      <c r="B4" s="3" t="inlineStr">
        <is>
          <t>EVT-002</t>
        </is>
      </c>
      <c r="C4" s="4">
        <f>IF(B4="","",IFERROR(VLOOKUP(B4,Resumo!$A$14:$B$113,2,FALSE),"Revisar cadastro"))</f>
      </c>
      <c r="D4" s="4">
        <f>IF(E4="","",IFERROR(VLOOKUP(E4,Participantes!$A$2:$F$101,3,FALSE),"Revisar cadastro"))</f>
      </c>
      <c r="E4" s="3" t="inlineStr">
        <is>
          <t>P003</t>
        </is>
      </c>
      <c r="F4" s="4">
        <f>IF(E4="","",IFERROR(VLOOKUP(E4,Participantes!$A$2:$F$101,2,FALSE),"Revisar cadastro"))</f>
      </c>
      <c r="G4" s="4">
        <f>IF(E4="","",IFERROR(VLOOKUP(E4,Participantes!$A$2:$F$101,4,FALSE),"Revisar cadastro"))</f>
      </c>
      <c r="H4" s="3" t="inlineStr">
        <is>
          <t>Online</t>
        </is>
      </c>
      <c r="I4" s="3" t="inlineStr">
        <is>
          <t>Presente</t>
        </is>
      </c>
      <c r="J4" s="5" t="n">
        <v>0.375</v>
      </c>
      <c r="K4" s="5" t="n">
        <v>0.7083333333333334</v>
      </c>
      <c r="L4" s="42">
        <f>IF(P4="OK",IF(OR(I4="Presente",I4="Atrasado"),(K4-J4+O4)*24-N4,0),"")</f>
      </c>
      <c r="M4" s="7" t="inlineStr">
        <is>
          <t>Participação integral</t>
        </is>
      </c>
      <c r="N4" s="43">
        <v>0</v>
      </c>
      <c r="O4" s="27">
        <v>0</v>
      </c>
      <c r="P4" s="7">
        <f>IF(COUNTA(A4:B4,E4,H4:K4,M4)=0,"",IFERROR(IF(AND(AND(B4&lt;&gt;"",E4&lt;&gt;"",COUNTIF(Resumo!$A$14:$A$113,B4)=1,COUNTIF(Participantes!$A$2:$A$101,E4)=1,COUNTIFS(Resumo!$A$14:$A$113,B4,Resumo!$B$14:$B$113,"&lt;&gt;")=1,COUNTIFS(Participantes!$A$2:$A$101,E4,Participantes!$B$2:$B$101,"&lt;&gt;")=1),C4&lt;&gt;"",F4&lt;&gt;"",ISNUMBER(A4),A4&gt;=1,A4=INT(A4),COUNTIFS($A$2:$A$101,A4,$B$2:$B$101,B4,$E$2:$E$101,E4)=1,OR(H4="Presencial",H4="Online",H4="Híbrida"),OR(I4="Presente",I4="Atrasado",I4="Ausente",I4="Justificado"),IF(OR(I4="Presente",I4="Atrasado"),AND(ISNUMBER(J4),ISNUMBER(K4),J4&gt;=0,J4&lt;1,K4&gt;=0,K4&lt;1,ISNUMBER(O4),OR(O4=0,O4=1),(K4-J4+O4)*24&gt;0,(K4-J4+O4)*24&lt;=24,ISNUMBER(N4),N4&gt;=0,N4&lt;=(K4-J4+O4)*24),AND(J4="",K4="",N4=0,O4=0))),"OK","Revisar dados"),"Revisar dados"))</f>
      </c>
    </row>
    <row r="5" ht="34" customHeight="1">
      <c r="A5" s="22" t="n">
        <v>46241</v>
      </c>
      <c r="B5" s="3" t="inlineStr">
        <is>
          <t>EVT-002</t>
        </is>
      </c>
      <c r="C5" s="8">
        <f>IF(B5="","",IFERROR(VLOOKUP(B5,Resumo!$A$14:$B$113,2,FALSE),"Revisar cadastro"))</f>
      </c>
      <c r="D5" s="8">
        <f>IF(E5="","",IFERROR(VLOOKUP(E5,Participantes!$A$2:$F$101,3,FALSE),"Revisar cadastro"))</f>
      </c>
      <c r="E5" s="3" t="inlineStr">
        <is>
          <t>P004</t>
        </is>
      </c>
      <c r="F5" s="8">
        <f>IF(E5="","",IFERROR(VLOOKUP(E5,Participantes!$A$2:$F$101,2,FALSE),"Revisar cadastro"))</f>
      </c>
      <c r="G5" s="8">
        <f>IF(E5="","",IFERROR(VLOOKUP(E5,Participantes!$A$2:$F$101,4,FALSE),"Revisar cadastro"))</f>
      </c>
      <c r="H5" s="3" t="inlineStr">
        <is>
          <t>Online</t>
        </is>
      </c>
      <c r="I5" s="3" t="inlineStr">
        <is>
          <t>Ausente</t>
        </is>
      </c>
      <c r="J5" s="5" t="n"/>
      <c r="K5" s="5" t="n"/>
      <c r="L5" s="44">
        <f>IF(P5="OK",IF(OR(I5="Presente",I5="Atrasado"),(K5-J5+O5)*24-N5,0),"")</f>
      </c>
      <c r="M5" s="7" t="inlineStr">
        <is>
          <t>Ausência sem participação</t>
        </is>
      </c>
      <c r="N5" s="43">
        <v>0</v>
      </c>
      <c r="O5" s="27">
        <v>0</v>
      </c>
      <c r="P5" s="7">
        <f>IF(COUNTA(A5:B5,E5,H5:K5,M5)=0,"",IFERROR(IF(AND(AND(B5&lt;&gt;"",E5&lt;&gt;"",COUNTIF(Resumo!$A$14:$A$113,B5)=1,COUNTIF(Participantes!$A$2:$A$101,E5)=1,COUNTIFS(Resumo!$A$14:$A$113,B5,Resumo!$B$14:$B$113,"&lt;&gt;")=1,COUNTIFS(Participantes!$A$2:$A$101,E5,Participantes!$B$2:$B$101,"&lt;&gt;")=1),C5&lt;&gt;"",F5&lt;&gt;"",ISNUMBER(A5),A5&gt;=1,A5=INT(A5),COUNTIFS($A$2:$A$101,A5,$B$2:$B$101,B5,$E$2:$E$101,E5)=1,OR(H5="Presencial",H5="Online",H5="Híbrida"),OR(I5="Presente",I5="Atrasado",I5="Ausente",I5="Justificado"),IF(OR(I5="Presente",I5="Atrasado"),AND(ISNUMBER(J5),ISNUMBER(K5),J5&gt;=0,J5&lt;1,K5&gt;=0,K5&lt;1,ISNUMBER(O5),OR(O5=0,O5=1),(K5-J5+O5)*24&gt;0,(K5-J5+O5)*24&lt;=24,ISNUMBER(N5),N5&gt;=0,N5&lt;=(K5-J5+O5)*24),AND(J5="",K5="",N5=0,O5=0))),"OK","Revisar dados"),"Revisar dados"))</f>
      </c>
    </row>
    <row r="6" ht="34" customHeight="1">
      <c r="A6" s="22" t="n">
        <v>46246</v>
      </c>
      <c r="B6" s="3" t="inlineStr">
        <is>
          <t>EVT-003</t>
        </is>
      </c>
      <c r="C6" s="4">
        <f>IF(B6="","",IFERROR(VLOOKUP(B6,Resumo!$A$14:$B$113,2,FALSE),"Revisar cadastro"))</f>
      </c>
      <c r="D6" s="4">
        <f>IF(E6="","",IFERROR(VLOOKUP(E6,Participantes!$A$2:$F$101,3,FALSE),"Revisar cadastro"))</f>
      </c>
      <c r="E6" s="3" t="inlineStr">
        <is>
          <t>P005</t>
        </is>
      </c>
      <c r="F6" s="4">
        <f>IF(E6="","",IFERROR(VLOOKUP(E6,Participantes!$A$2:$F$101,2,FALSE),"Revisar cadastro"))</f>
      </c>
      <c r="G6" s="4">
        <f>IF(E6="","",IFERROR(VLOOKUP(E6,Participantes!$A$2:$F$101,4,FALSE),"Revisar cadastro"))</f>
      </c>
      <c r="H6" s="3" t="inlineStr">
        <is>
          <t>Híbrida</t>
        </is>
      </c>
      <c r="I6" s="3" t="inlineStr">
        <is>
          <t>Presente</t>
        </is>
      </c>
      <c r="J6" s="5" t="n">
        <v>0.5833333333333334</v>
      </c>
      <c r="K6" s="5" t="n">
        <v>0.75</v>
      </c>
      <c r="L6" s="42">
        <f>IF(P6="OK",IF(OR(I6="Presente",I6="Atrasado"),(K6-J6+O6)*24-N6,0),"")</f>
      </c>
      <c r="M6" s="7" t="inlineStr">
        <is>
          <t>Participação integral</t>
        </is>
      </c>
      <c r="N6" s="43">
        <v>0</v>
      </c>
      <c r="O6" s="27">
        <v>0</v>
      </c>
      <c r="P6" s="7">
        <f>IF(COUNTA(A6:B6,E6,H6:K6,M6)=0,"",IFERROR(IF(AND(AND(B6&lt;&gt;"",E6&lt;&gt;"",COUNTIF(Resumo!$A$14:$A$113,B6)=1,COUNTIF(Participantes!$A$2:$A$101,E6)=1,COUNTIFS(Resumo!$A$14:$A$113,B6,Resumo!$B$14:$B$113,"&lt;&gt;")=1,COUNTIFS(Participantes!$A$2:$A$101,E6,Participantes!$B$2:$B$101,"&lt;&gt;")=1),C6&lt;&gt;"",F6&lt;&gt;"",ISNUMBER(A6),A6&gt;=1,A6=INT(A6),COUNTIFS($A$2:$A$101,A6,$B$2:$B$101,B6,$E$2:$E$101,E6)=1,OR(H6="Presencial",H6="Online",H6="Híbrida"),OR(I6="Presente",I6="Atrasado",I6="Ausente",I6="Justificado"),IF(OR(I6="Presente",I6="Atrasado"),AND(ISNUMBER(J6),ISNUMBER(K6),J6&gt;=0,J6&lt;1,K6&gt;=0,K6&lt;1,ISNUMBER(O6),OR(O6=0,O6=1),(K6-J6+O6)*24&gt;0,(K6-J6+O6)*24&lt;=24,ISNUMBER(N6),N6&gt;=0,N6&lt;=(K6-J6+O6)*24),AND(J6="",K6="",N6=0,O6=0))),"OK","Revisar dados"),"Revisar dados"))</f>
      </c>
    </row>
    <row r="7" ht="34" customHeight="1">
      <c r="A7" s="22" t="n">
        <v>46246</v>
      </c>
      <c r="B7" s="3" t="inlineStr">
        <is>
          <t>EVT-003</t>
        </is>
      </c>
      <c r="C7" s="8">
        <f>IF(B7="","",IFERROR(VLOOKUP(B7,Resumo!$A$14:$B$113,2,FALSE),"Revisar cadastro"))</f>
      </c>
      <c r="D7" s="8">
        <f>IF(E7="","",IFERROR(VLOOKUP(E7,Participantes!$A$2:$F$101,3,FALSE),"Revisar cadastro"))</f>
      </c>
      <c r="E7" s="3" t="inlineStr">
        <is>
          <t>P006</t>
        </is>
      </c>
      <c r="F7" s="8">
        <f>IF(E7="","",IFERROR(VLOOKUP(E7,Participantes!$A$2:$F$101,2,FALSE),"Revisar cadastro"))</f>
      </c>
      <c r="G7" s="8">
        <f>IF(E7="","",IFERROR(VLOOKUP(E7,Participantes!$A$2:$F$101,4,FALSE),"Revisar cadastro"))</f>
      </c>
      <c r="H7" s="3" t="inlineStr">
        <is>
          <t>Híbrida</t>
        </is>
      </c>
      <c r="I7" s="3" t="inlineStr">
        <is>
          <t>Justificado</t>
        </is>
      </c>
      <c r="J7" s="5" t="n"/>
      <c r="K7" s="5" t="n"/>
      <c r="L7" s="44">
        <f>IF(P7="OK",IF(OR(I7="Presente",I7="Atrasado"),(K7-J7+O7)*24-N7,0),"")</f>
      </c>
      <c r="M7" s="7" t="inlineStr">
        <is>
          <t>Ausência comunicada</t>
        </is>
      </c>
      <c r="N7" s="43">
        <v>0</v>
      </c>
      <c r="O7" s="27">
        <v>0</v>
      </c>
      <c r="P7" s="7">
        <f>IF(COUNTA(A7:B7,E7,H7:K7,M7)=0,"",IFERROR(IF(AND(AND(B7&lt;&gt;"",E7&lt;&gt;"",COUNTIF(Resumo!$A$14:$A$113,B7)=1,COUNTIF(Participantes!$A$2:$A$101,E7)=1,COUNTIFS(Resumo!$A$14:$A$113,B7,Resumo!$B$14:$B$113,"&lt;&gt;")=1,COUNTIFS(Participantes!$A$2:$A$101,E7,Participantes!$B$2:$B$101,"&lt;&gt;")=1),C7&lt;&gt;"",F7&lt;&gt;"",ISNUMBER(A7),A7&gt;=1,A7=INT(A7),COUNTIFS($A$2:$A$101,A7,$B$2:$B$101,B7,$E$2:$E$101,E7)=1,OR(H7="Presencial",H7="Online",H7="Híbrida"),OR(I7="Presente",I7="Atrasado",I7="Ausente",I7="Justificado"),IF(OR(I7="Presente",I7="Atrasado"),AND(ISNUMBER(J7),ISNUMBER(K7),J7&gt;=0,J7&lt;1,K7&gt;=0,K7&lt;1,ISNUMBER(O7),OR(O7=0,O7=1),(K7-J7+O7)*24&gt;0,(K7-J7+O7)*24&lt;=24,ISNUMBER(N7),N7&gt;=0,N7&lt;=(K7-J7+O7)*24),AND(J7="",K7="",N7=0,O7=0))),"OK","Revisar dados"),"Revisar dados"))</f>
      </c>
    </row>
    <row r="8" ht="34" customHeight="1">
      <c r="A8" s="22" t="n">
        <v>46252</v>
      </c>
      <c r="B8" s="3" t="inlineStr">
        <is>
          <t>EVT-004</t>
        </is>
      </c>
      <c r="C8" s="4">
        <f>IF(B8="","",IFERROR(VLOOKUP(B8,Resumo!$A$14:$B$113,2,FALSE),"Revisar cadastro"))</f>
      </c>
      <c r="D8" s="4">
        <f>IF(E8="","",IFERROR(VLOOKUP(E8,Participantes!$A$2:$F$101,3,FALSE),"Revisar cadastro"))</f>
      </c>
      <c r="E8" s="3" t="inlineStr">
        <is>
          <t>P007</t>
        </is>
      </c>
      <c r="F8" s="4">
        <f>IF(E8="","",IFERROR(VLOOKUP(E8,Participantes!$A$2:$F$101,2,FALSE),"Revisar cadastro"))</f>
      </c>
      <c r="G8" s="4">
        <f>IF(E8="","",IFERROR(VLOOKUP(E8,Participantes!$A$2:$F$101,4,FALSE),"Revisar cadastro"))</f>
      </c>
      <c r="H8" s="3" t="inlineStr">
        <is>
          <t>Presencial</t>
        </is>
      </c>
      <c r="I8" s="3" t="inlineStr">
        <is>
          <t>Presente</t>
        </is>
      </c>
      <c r="J8" s="5" t="n">
        <v>0.4166666666666667</v>
      </c>
      <c r="K8" s="5" t="n">
        <v>0.5</v>
      </c>
      <c r="L8" s="42">
        <f>IF(P8="OK",IF(OR(I8="Presente",I8="Atrasado"),(K8-J8+O8)*24-N8,0),"")</f>
      </c>
      <c r="M8" s="7" t="inlineStr">
        <is>
          <t>Participação integral</t>
        </is>
      </c>
      <c r="N8" s="43">
        <v>0</v>
      </c>
      <c r="O8" s="27">
        <v>0</v>
      </c>
      <c r="P8" s="7">
        <f>IF(COUNTA(A8:B8,E8,H8:K8,M8)=0,"",IFERROR(IF(AND(AND(B8&lt;&gt;"",E8&lt;&gt;"",COUNTIF(Resumo!$A$14:$A$113,B8)=1,COUNTIF(Participantes!$A$2:$A$101,E8)=1,COUNTIFS(Resumo!$A$14:$A$113,B8,Resumo!$B$14:$B$113,"&lt;&gt;")=1,COUNTIFS(Participantes!$A$2:$A$101,E8,Participantes!$B$2:$B$101,"&lt;&gt;")=1),C8&lt;&gt;"",F8&lt;&gt;"",ISNUMBER(A8),A8&gt;=1,A8=INT(A8),COUNTIFS($A$2:$A$101,A8,$B$2:$B$101,B8,$E$2:$E$101,E8)=1,OR(H8="Presencial",H8="Online",H8="Híbrida"),OR(I8="Presente",I8="Atrasado",I8="Ausente",I8="Justificado"),IF(OR(I8="Presente",I8="Atrasado"),AND(ISNUMBER(J8),ISNUMBER(K8),J8&gt;=0,J8&lt;1,K8&gt;=0,K8&lt;1,ISNUMBER(O8),OR(O8=0,O8=1),(K8-J8+O8)*24&gt;0,(K8-J8+O8)*24&lt;=24,ISNUMBER(N8),N8&gt;=0,N8&lt;=(K8-J8+O8)*24),AND(J8="",K8="",N8=0,O8=0))),"OK","Revisar dados"),"Revisar dados"))</f>
      </c>
    </row>
    <row r="9" ht="34" customHeight="1">
      <c r="A9" s="22" t="n">
        <v>46252</v>
      </c>
      <c r="B9" s="3" t="inlineStr">
        <is>
          <t>EVT-004</t>
        </is>
      </c>
      <c r="C9" s="8">
        <f>IF(B9="","",IFERROR(VLOOKUP(B9,Resumo!$A$14:$B$113,2,FALSE),"Revisar cadastro"))</f>
      </c>
      <c r="D9" s="8">
        <f>IF(E9="","",IFERROR(VLOOKUP(E9,Participantes!$A$2:$F$101,3,FALSE),"Revisar cadastro"))</f>
      </c>
      <c r="E9" s="3" t="inlineStr">
        <is>
          <t>P008</t>
        </is>
      </c>
      <c r="F9" s="8">
        <f>IF(E9="","",IFERROR(VLOOKUP(E9,Participantes!$A$2:$F$101,2,FALSE),"Revisar cadastro"))</f>
      </c>
      <c r="G9" s="8">
        <f>IF(E9="","",IFERROR(VLOOKUP(E9,Participantes!$A$2:$F$101,4,FALSE),"Revisar cadastro"))</f>
      </c>
      <c r="H9" s="3" t="inlineStr">
        <is>
          <t>Presencial</t>
        </is>
      </c>
      <c r="I9" s="3" t="inlineStr">
        <is>
          <t>Atrasado</t>
        </is>
      </c>
      <c r="J9" s="5" t="n">
        <v>0.4305555555555556</v>
      </c>
      <c r="K9" s="5" t="n">
        <v>0.5</v>
      </c>
      <c r="L9" s="44">
        <f>IF(P9="OK",IF(OR(I9="Presente",I9="Atrasado"),(K9-J9+O9)*24-N9,0),"")</f>
      </c>
      <c r="M9" s="7" t="inlineStr">
        <is>
          <t>Chegou após o início</t>
        </is>
      </c>
      <c r="N9" s="43">
        <v>0</v>
      </c>
      <c r="O9" s="27">
        <v>0</v>
      </c>
      <c r="P9" s="7">
        <f>IF(COUNTA(A9:B9,E9,H9:K9,M9)=0,"",IFERROR(IF(AND(AND(B9&lt;&gt;"",E9&lt;&gt;"",COUNTIF(Resumo!$A$14:$A$113,B9)=1,COUNTIF(Participantes!$A$2:$A$101,E9)=1,COUNTIFS(Resumo!$A$14:$A$113,B9,Resumo!$B$14:$B$113,"&lt;&gt;")=1,COUNTIFS(Participantes!$A$2:$A$101,E9,Participantes!$B$2:$B$101,"&lt;&gt;")=1),C9&lt;&gt;"",F9&lt;&gt;"",ISNUMBER(A9),A9&gt;=1,A9=INT(A9),COUNTIFS($A$2:$A$101,A9,$B$2:$B$101,B9,$E$2:$E$101,E9)=1,OR(H9="Presencial",H9="Online",H9="Híbrida"),OR(I9="Presente",I9="Atrasado",I9="Ausente",I9="Justificado"),IF(OR(I9="Presente",I9="Atrasado"),AND(ISNUMBER(J9),ISNUMBER(K9),J9&gt;=0,J9&lt;1,K9&gt;=0,K9&lt;1,ISNUMBER(O9),OR(O9=0,O9=1),(K9-J9+O9)*24&gt;0,(K9-J9+O9)*24&lt;=24,ISNUMBER(N9),N9&gt;=0,N9&lt;=(K9-J9+O9)*24),AND(J9="",K9="",N9=0,O9=0))),"OK","Revisar dados"),"Revisar dados"))</f>
      </c>
    </row>
    <row r="10" ht="34" customHeight="1">
      <c r="A10" s="22" t="n">
        <v>46259</v>
      </c>
      <c r="B10" s="3" t="inlineStr">
        <is>
          <t>EVT-005</t>
        </is>
      </c>
      <c r="C10" s="4">
        <f>IF(B10="","",IFERROR(VLOOKUP(B10,Resumo!$A$14:$B$113,2,FALSE),"Revisar cadastro"))</f>
      </c>
      <c r="D10" s="4">
        <f>IF(E10="","",IFERROR(VLOOKUP(E10,Participantes!$A$2:$F$101,3,FALSE),"Revisar cadastro"))</f>
      </c>
      <c r="E10" s="3" t="inlineStr">
        <is>
          <t>P009</t>
        </is>
      </c>
      <c r="F10" s="4">
        <f>IF(E10="","",IFERROR(VLOOKUP(E10,Participantes!$A$2:$F$101,2,FALSE),"Revisar cadastro"))</f>
      </c>
      <c r="G10" s="4">
        <f>IF(E10="","",IFERROR(VLOOKUP(E10,Participantes!$A$2:$F$101,4,FALSE),"Revisar cadastro"))</f>
      </c>
      <c r="H10" s="3" t="inlineStr">
        <is>
          <t>Online</t>
        </is>
      </c>
      <c r="I10" s="3" t="inlineStr">
        <is>
          <t>Presente</t>
        </is>
      </c>
      <c r="J10" s="5" t="n">
        <v>0.3333333333333333</v>
      </c>
      <c r="K10" s="5" t="n">
        <v>0.6666666666666666</v>
      </c>
      <c r="L10" s="42">
        <f>IF(P10="OK",IF(OR(I10="Presente",I10="Atrasado"),(K10-J10+O10)*24-N10,0),"")</f>
      </c>
      <c r="M10" s="7" t="inlineStr">
        <is>
          <t>Participação integral</t>
        </is>
      </c>
      <c r="N10" s="43">
        <v>0</v>
      </c>
      <c r="O10" s="27">
        <v>0</v>
      </c>
      <c r="P10" s="7">
        <f>IF(COUNTA(A10:B10,E10,H10:K10,M10)=0,"",IFERROR(IF(AND(AND(B10&lt;&gt;"",E10&lt;&gt;"",COUNTIF(Resumo!$A$14:$A$113,B10)=1,COUNTIF(Participantes!$A$2:$A$101,E10)=1,COUNTIFS(Resumo!$A$14:$A$113,B10,Resumo!$B$14:$B$113,"&lt;&gt;")=1,COUNTIFS(Participantes!$A$2:$A$101,E10,Participantes!$B$2:$B$101,"&lt;&gt;")=1),C10&lt;&gt;"",F10&lt;&gt;"",ISNUMBER(A10),A10&gt;=1,A10=INT(A10),COUNTIFS($A$2:$A$101,A10,$B$2:$B$101,B10,$E$2:$E$101,E10)=1,OR(H10="Presencial",H10="Online",H10="Híbrida"),OR(I10="Presente",I10="Atrasado",I10="Ausente",I10="Justificado"),IF(OR(I10="Presente",I10="Atrasado"),AND(ISNUMBER(J10),ISNUMBER(K10),J10&gt;=0,J10&lt;1,K10&gt;=0,K10&lt;1,ISNUMBER(O10),OR(O10=0,O10=1),(K10-J10+O10)*24&gt;0,(K10-J10+O10)*24&lt;=24,ISNUMBER(N10),N10&gt;=0,N10&lt;=(K10-J10+O10)*24),AND(J10="",K10="",N10=0,O10=0))),"OK","Revisar dados"),"Revisar dados"))</f>
      </c>
    </row>
    <row r="11" ht="34" customHeight="1">
      <c r="A11" s="22" t="n">
        <v>46262</v>
      </c>
      <c r="B11" s="3" t="inlineStr">
        <is>
          <t>EVT-005</t>
        </is>
      </c>
      <c r="C11" s="8">
        <f>IF(B11="","",IFERROR(VLOOKUP(B11,Resumo!$A$14:$B$113,2,FALSE),"Revisar cadastro"))</f>
      </c>
      <c r="D11" s="8">
        <f>IF(E11="","",IFERROR(VLOOKUP(E11,Participantes!$A$2:$F$101,3,FALSE),"Revisar cadastro"))</f>
      </c>
      <c r="E11" s="3" t="inlineStr">
        <is>
          <t>P010</t>
        </is>
      </c>
      <c r="F11" s="8">
        <f>IF(E11="","",IFERROR(VLOOKUP(E11,Participantes!$A$2:$F$101,2,FALSE),"Revisar cadastro"))</f>
      </c>
      <c r="G11" s="8">
        <f>IF(E11="","",IFERROR(VLOOKUP(E11,Participantes!$A$2:$F$101,4,FALSE),"Revisar cadastro"))</f>
      </c>
      <c r="H11" s="3" t="inlineStr">
        <is>
          <t>Híbrida</t>
        </is>
      </c>
      <c r="I11" s="3" t="inlineStr">
        <is>
          <t>Ausente</t>
        </is>
      </c>
      <c r="J11" s="5" t="n"/>
      <c r="K11" s="5" t="n"/>
      <c r="L11" s="44">
        <f>IF(P11="OK",IF(OR(I11="Presente",I11="Atrasado"),(K11-J11+O11)*24-N11,0),"")</f>
      </c>
      <c r="M11" s="7" t="inlineStr">
        <is>
          <t>Ausência comunicada</t>
        </is>
      </c>
      <c r="N11" s="43">
        <v>0</v>
      </c>
      <c r="O11" s="27">
        <v>0</v>
      </c>
      <c r="P11" s="7">
        <f>IF(COUNTA(A11:B11,E11,H11:K11,M11)=0,"",IFERROR(IF(AND(AND(B11&lt;&gt;"",E11&lt;&gt;"",COUNTIF(Resumo!$A$14:$A$113,B11)=1,COUNTIF(Participantes!$A$2:$A$101,E11)=1,COUNTIFS(Resumo!$A$14:$A$113,B11,Resumo!$B$14:$B$113,"&lt;&gt;")=1,COUNTIFS(Participantes!$A$2:$A$101,E11,Participantes!$B$2:$B$101,"&lt;&gt;")=1),C11&lt;&gt;"",F11&lt;&gt;"",ISNUMBER(A11),A11&gt;=1,A11=INT(A11),COUNTIFS($A$2:$A$101,A11,$B$2:$B$101,B11,$E$2:$E$101,E11)=1,OR(H11="Presencial",H11="Online",H11="Híbrida"),OR(I11="Presente",I11="Atrasado",I11="Ausente",I11="Justificado"),IF(OR(I11="Presente",I11="Atrasado"),AND(ISNUMBER(J11),ISNUMBER(K11),J11&gt;=0,J11&lt;1,K11&gt;=0,K11&lt;1,ISNUMBER(O11),OR(O11=0,O11=1),(K11-J11+O11)*24&gt;0,(K11-J11+O11)*24&lt;=24,ISNUMBER(N11),N11&gt;=0,N11&lt;=(K11-J11+O11)*24),AND(J11="",K11="",N11=0,O11=0))),"OK","Revisar dados"),"Revisar dados"))</f>
      </c>
    </row>
    <row r="12" ht="28" customHeight="1">
      <c r="A12" s="22" t="n"/>
      <c r="B12" s="3" t="n"/>
      <c r="C12" s="4">
        <f>IF(B12="","",IFERROR(VLOOKUP(B12,Resumo!$A$14:$B$113,2,FALSE),"Revisar cadastro"))</f>
      </c>
      <c r="D12" s="4">
        <f>IF(E12="","",IFERROR(VLOOKUP(E12,Participantes!$A$2:$F$101,3,FALSE),"Revisar cadastro"))</f>
      </c>
      <c r="E12" s="3" t="n"/>
      <c r="F12" s="4">
        <f>IF(E12="","",IFERROR(VLOOKUP(E12,Participantes!$A$2:$F$101,2,FALSE),"Revisar cadastro"))</f>
      </c>
      <c r="G12" s="4">
        <f>IF(E12="","",IFERROR(VLOOKUP(E12,Participantes!$A$2:$F$101,4,FALSE),"Revisar cadastro"))</f>
      </c>
      <c r="H12" s="3" t="n"/>
      <c r="I12" s="3" t="n"/>
      <c r="J12" s="5" t="n"/>
      <c r="K12" s="5" t="n"/>
      <c r="L12" s="42">
        <f>IF(P12="OK",IF(OR(I12="Presente",I12="Atrasado"),(K12-J12+O12)*24-N12,0),"")</f>
      </c>
      <c r="M12" s="7" t="n"/>
      <c r="N12" s="43">
        <v>0</v>
      </c>
      <c r="O12" s="27">
        <v>0</v>
      </c>
      <c r="P12" s="7">
        <f>IF(COUNTA(A12:B12,E12,H12:K12,M12)=0,"",IFERROR(IF(AND(AND(B12&lt;&gt;"",E12&lt;&gt;"",COUNTIF(Resumo!$A$14:$A$113,B12)=1,COUNTIF(Participantes!$A$2:$A$101,E12)=1,COUNTIFS(Resumo!$A$14:$A$113,B12,Resumo!$B$14:$B$113,"&lt;&gt;")=1,COUNTIFS(Participantes!$A$2:$A$101,E12,Participantes!$B$2:$B$101,"&lt;&gt;")=1),C12&lt;&gt;"",F12&lt;&gt;"",ISNUMBER(A12),A12&gt;=1,A12=INT(A12),COUNTIFS($A$2:$A$101,A12,$B$2:$B$101,B12,$E$2:$E$101,E12)=1,OR(H12="Presencial",H12="Online",H12="Híbrida"),OR(I12="Presente",I12="Atrasado",I12="Ausente",I12="Justificado"),IF(OR(I12="Presente",I12="Atrasado"),AND(ISNUMBER(J12),ISNUMBER(K12),J12&gt;=0,J12&lt;1,K12&gt;=0,K12&lt;1,ISNUMBER(O12),OR(O12=0,O12=1),(K12-J12+O12)*24&gt;0,(K12-J12+O12)*24&lt;=24,ISNUMBER(N12),N12&gt;=0,N12&lt;=(K12-J12+O12)*24),AND(J12="",K12="",N12=0,O12=0))),"OK","Revisar dados"),"Revisar dados"))</f>
      </c>
    </row>
    <row r="13" ht="28" customHeight="1">
      <c r="A13" s="22" t="n"/>
      <c r="B13" s="3" t="n"/>
      <c r="C13" s="8">
        <f>IF(B13="","",IFERROR(VLOOKUP(B13,Resumo!$A$14:$B$113,2,FALSE),"Revisar cadastro"))</f>
      </c>
      <c r="D13" s="8">
        <f>IF(E13="","",IFERROR(VLOOKUP(E13,Participantes!$A$2:$F$101,3,FALSE),"Revisar cadastro"))</f>
      </c>
      <c r="E13" s="3" t="n"/>
      <c r="F13" s="8">
        <f>IF(E13="","",IFERROR(VLOOKUP(E13,Participantes!$A$2:$F$101,2,FALSE),"Revisar cadastro"))</f>
      </c>
      <c r="G13" s="8">
        <f>IF(E13="","",IFERROR(VLOOKUP(E13,Participantes!$A$2:$F$101,4,FALSE),"Revisar cadastro"))</f>
      </c>
      <c r="H13" s="3" t="n"/>
      <c r="I13" s="3" t="n"/>
      <c r="J13" s="5" t="n"/>
      <c r="K13" s="5" t="n"/>
      <c r="L13" s="44">
        <f>IF(P13="OK",IF(OR(I13="Presente",I13="Atrasado"),(K13-J13+O13)*24-N13,0),"")</f>
      </c>
      <c r="M13" s="7" t="n"/>
      <c r="N13" s="43">
        <v>0</v>
      </c>
      <c r="O13" s="27">
        <v>0</v>
      </c>
      <c r="P13" s="7">
        <f>IF(COUNTA(A13:B13,E13,H13:K13,M13)=0,"",IFERROR(IF(AND(AND(B13&lt;&gt;"",E13&lt;&gt;"",COUNTIF(Resumo!$A$14:$A$113,B13)=1,COUNTIF(Participantes!$A$2:$A$101,E13)=1,COUNTIFS(Resumo!$A$14:$A$113,B13,Resumo!$B$14:$B$113,"&lt;&gt;")=1,COUNTIFS(Participantes!$A$2:$A$101,E13,Participantes!$B$2:$B$101,"&lt;&gt;")=1),C13&lt;&gt;"",F13&lt;&gt;"",ISNUMBER(A13),A13&gt;=1,A13=INT(A13),COUNTIFS($A$2:$A$101,A13,$B$2:$B$101,B13,$E$2:$E$101,E13)=1,OR(H13="Presencial",H13="Online",H13="Híbrida"),OR(I13="Presente",I13="Atrasado",I13="Ausente",I13="Justificado"),IF(OR(I13="Presente",I13="Atrasado"),AND(ISNUMBER(J13),ISNUMBER(K13),J13&gt;=0,J13&lt;1,K13&gt;=0,K13&lt;1,ISNUMBER(O13),OR(O13=0,O13=1),(K13-J13+O13)*24&gt;0,(K13-J13+O13)*24&lt;=24,ISNUMBER(N13),N13&gt;=0,N13&lt;=(K13-J13+O13)*24),AND(J13="",K13="",N13=0,O13=0))),"OK","Revisar dados"),"Revisar dados"))</f>
      </c>
    </row>
    <row r="14" ht="28" customHeight="1">
      <c r="A14" s="22" t="n"/>
      <c r="B14" s="3" t="n"/>
      <c r="C14" s="4">
        <f>IF(B14="","",IFERROR(VLOOKUP(B14,Resumo!$A$14:$B$113,2,FALSE),"Revisar cadastro"))</f>
      </c>
      <c r="D14" s="4">
        <f>IF(E14="","",IFERROR(VLOOKUP(E14,Participantes!$A$2:$F$101,3,FALSE),"Revisar cadastro"))</f>
      </c>
      <c r="E14" s="3" t="n"/>
      <c r="F14" s="4">
        <f>IF(E14="","",IFERROR(VLOOKUP(E14,Participantes!$A$2:$F$101,2,FALSE),"Revisar cadastro"))</f>
      </c>
      <c r="G14" s="4">
        <f>IF(E14="","",IFERROR(VLOOKUP(E14,Participantes!$A$2:$F$101,4,FALSE),"Revisar cadastro"))</f>
      </c>
      <c r="H14" s="3" t="n"/>
      <c r="I14" s="3" t="n"/>
      <c r="J14" s="5" t="n"/>
      <c r="K14" s="5" t="n"/>
      <c r="L14" s="42">
        <f>IF(P14="OK",IF(OR(I14="Presente",I14="Atrasado"),(K14-J14+O14)*24-N14,0),"")</f>
      </c>
      <c r="M14" s="7" t="n"/>
      <c r="N14" s="43">
        <v>0</v>
      </c>
      <c r="O14" s="27">
        <v>0</v>
      </c>
      <c r="P14" s="7">
        <f>IF(COUNTA(A14:B14,E14,H14:K14,M14)=0,"",IFERROR(IF(AND(AND(B14&lt;&gt;"",E14&lt;&gt;"",COUNTIF(Resumo!$A$14:$A$113,B14)=1,COUNTIF(Participantes!$A$2:$A$101,E14)=1,COUNTIFS(Resumo!$A$14:$A$113,B14,Resumo!$B$14:$B$113,"&lt;&gt;")=1,COUNTIFS(Participantes!$A$2:$A$101,E14,Participantes!$B$2:$B$101,"&lt;&gt;")=1),C14&lt;&gt;"",F14&lt;&gt;"",ISNUMBER(A14),A14&gt;=1,A14=INT(A14),COUNTIFS($A$2:$A$101,A14,$B$2:$B$101,B14,$E$2:$E$101,E14)=1,OR(H14="Presencial",H14="Online",H14="Híbrida"),OR(I14="Presente",I14="Atrasado",I14="Ausente",I14="Justificado"),IF(OR(I14="Presente",I14="Atrasado"),AND(ISNUMBER(J14),ISNUMBER(K14),J14&gt;=0,J14&lt;1,K14&gt;=0,K14&lt;1,ISNUMBER(O14),OR(O14=0,O14=1),(K14-J14+O14)*24&gt;0,(K14-J14+O14)*24&lt;=24,ISNUMBER(N14),N14&gt;=0,N14&lt;=(K14-J14+O14)*24),AND(J14="",K14="",N14=0,O14=0))),"OK","Revisar dados"),"Revisar dados"))</f>
      </c>
    </row>
    <row r="15" ht="28" customHeight="1">
      <c r="A15" s="22" t="n"/>
      <c r="B15" s="3" t="n"/>
      <c r="C15" s="8">
        <f>IF(B15="","",IFERROR(VLOOKUP(B15,Resumo!$A$14:$B$113,2,FALSE),"Revisar cadastro"))</f>
      </c>
      <c r="D15" s="8">
        <f>IF(E15="","",IFERROR(VLOOKUP(E15,Participantes!$A$2:$F$101,3,FALSE),"Revisar cadastro"))</f>
      </c>
      <c r="E15" s="3" t="n"/>
      <c r="F15" s="8">
        <f>IF(E15="","",IFERROR(VLOOKUP(E15,Participantes!$A$2:$F$101,2,FALSE),"Revisar cadastro"))</f>
      </c>
      <c r="G15" s="8">
        <f>IF(E15="","",IFERROR(VLOOKUP(E15,Participantes!$A$2:$F$101,4,FALSE),"Revisar cadastro"))</f>
      </c>
      <c r="H15" s="3" t="n"/>
      <c r="I15" s="3" t="n"/>
      <c r="J15" s="5" t="n"/>
      <c r="K15" s="5" t="n"/>
      <c r="L15" s="44">
        <f>IF(P15="OK",IF(OR(I15="Presente",I15="Atrasado"),(K15-J15+O15)*24-N15,0),"")</f>
      </c>
      <c r="M15" s="7" t="n"/>
      <c r="N15" s="43">
        <v>0</v>
      </c>
      <c r="O15" s="27">
        <v>0</v>
      </c>
      <c r="P15" s="7">
        <f>IF(COUNTA(A15:B15,E15,H15:K15,M15)=0,"",IFERROR(IF(AND(AND(B15&lt;&gt;"",E15&lt;&gt;"",COUNTIF(Resumo!$A$14:$A$113,B15)=1,COUNTIF(Participantes!$A$2:$A$101,E15)=1,COUNTIFS(Resumo!$A$14:$A$113,B15,Resumo!$B$14:$B$113,"&lt;&gt;")=1,COUNTIFS(Participantes!$A$2:$A$101,E15,Participantes!$B$2:$B$101,"&lt;&gt;")=1),C15&lt;&gt;"",F15&lt;&gt;"",ISNUMBER(A15),A15&gt;=1,A15=INT(A15),COUNTIFS($A$2:$A$101,A15,$B$2:$B$101,B15,$E$2:$E$101,E15)=1,OR(H15="Presencial",H15="Online",H15="Híbrida"),OR(I15="Presente",I15="Atrasado",I15="Ausente",I15="Justificado"),IF(OR(I15="Presente",I15="Atrasado"),AND(ISNUMBER(J15),ISNUMBER(K15),J15&gt;=0,J15&lt;1,K15&gt;=0,K15&lt;1,ISNUMBER(O15),OR(O15=0,O15=1),(K15-J15+O15)*24&gt;0,(K15-J15+O15)*24&lt;=24,ISNUMBER(N15),N15&gt;=0,N15&lt;=(K15-J15+O15)*24),AND(J15="",K15="",N15=0,O15=0))),"OK","Revisar dados"),"Revisar dados"))</f>
      </c>
    </row>
    <row r="16" ht="28" customHeight="1">
      <c r="A16" s="22" t="n"/>
      <c r="B16" s="3" t="n"/>
      <c r="C16" s="4">
        <f>IF(B16="","",IFERROR(VLOOKUP(B16,Resumo!$A$14:$B$113,2,FALSE),"Revisar cadastro"))</f>
      </c>
      <c r="D16" s="4">
        <f>IF(E16="","",IFERROR(VLOOKUP(E16,Participantes!$A$2:$F$101,3,FALSE),"Revisar cadastro"))</f>
      </c>
      <c r="E16" s="3" t="n"/>
      <c r="F16" s="4">
        <f>IF(E16="","",IFERROR(VLOOKUP(E16,Participantes!$A$2:$F$101,2,FALSE),"Revisar cadastro"))</f>
      </c>
      <c r="G16" s="4">
        <f>IF(E16="","",IFERROR(VLOOKUP(E16,Participantes!$A$2:$F$101,4,FALSE),"Revisar cadastro"))</f>
      </c>
      <c r="H16" s="3" t="n"/>
      <c r="I16" s="3" t="n"/>
      <c r="J16" s="5" t="n"/>
      <c r="K16" s="5" t="n"/>
      <c r="L16" s="42">
        <f>IF(P16="OK",IF(OR(I16="Presente",I16="Atrasado"),(K16-J16+O16)*24-N16,0),"")</f>
      </c>
      <c r="M16" s="7" t="n"/>
      <c r="N16" s="43">
        <v>0</v>
      </c>
      <c r="O16" s="27">
        <v>0</v>
      </c>
      <c r="P16" s="7">
        <f>IF(COUNTA(A16:B16,E16,H16:K16,M16)=0,"",IFERROR(IF(AND(AND(B16&lt;&gt;"",E16&lt;&gt;"",COUNTIF(Resumo!$A$14:$A$113,B16)=1,COUNTIF(Participantes!$A$2:$A$101,E16)=1,COUNTIFS(Resumo!$A$14:$A$113,B16,Resumo!$B$14:$B$113,"&lt;&gt;")=1,COUNTIFS(Participantes!$A$2:$A$101,E16,Participantes!$B$2:$B$101,"&lt;&gt;")=1),C16&lt;&gt;"",F16&lt;&gt;"",ISNUMBER(A16),A16&gt;=1,A16=INT(A16),COUNTIFS($A$2:$A$101,A16,$B$2:$B$101,B16,$E$2:$E$101,E16)=1,OR(H16="Presencial",H16="Online",H16="Híbrida"),OR(I16="Presente",I16="Atrasado",I16="Ausente",I16="Justificado"),IF(OR(I16="Presente",I16="Atrasado"),AND(ISNUMBER(J16),ISNUMBER(K16),J16&gt;=0,J16&lt;1,K16&gt;=0,K16&lt;1,ISNUMBER(O16),OR(O16=0,O16=1),(K16-J16+O16)*24&gt;0,(K16-J16+O16)*24&lt;=24,ISNUMBER(N16),N16&gt;=0,N16&lt;=(K16-J16+O16)*24),AND(J16="",K16="",N16=0,O16=0))),"OK","Revisar dados"),"Revisar dados"))</f>
      </c>
    </row>
    <row r="17" ht="28" customHeight="1">
      <c r="A17" s="22" t="n"/>
      <c r="B17" s="3" t="n"/>
      <c r="C17" s="8">
        <f>IF(B17="","",IFERROR(VLOOKUP(B17,Resumo!$A$14:$B$113,2,FALSE),"Revisar cadastro"))</f>
      </c>
      <c r="D17" s="8">
        <f>IF(E17="","",IFERROR(VLOOKUP(E17,Participantes!$A$2:$F$101,3,FALSE),"Revisar cadastro"))</f>
      </c>
      <c r="E17" s="3" t="n"/>
      <c r="F17" s="8">
        <f>IF(E17="","",IFERROR(VLOOKUP(E17,Participantes!$A$2:$F$101,2,FALSE),"Revisar cadastro"))</f>
      </c>
      <c r="G17" s="8">
        <f>IF(E17="","",IFERROR(VLOOKUP(E17,Participantes!$A$2:$F$101,4,FALSE),"Revisar cadastro"))</f>
      </c>
      <c r="H17" s="3" t="n"/>
      <c r="I17" s="3" t="n"/>
      <c r="J17" s="5" t="n"/>
      <c r="K17" s="5" t="n"/>
      <c r="L17" s="44">
        <f>IF(P17="OK",IF(OR(I17="Presente",I17="Atrasado"),(K17-J17+O17)*24-N17,0),"")</f>
      </c>
      <c r="M17" s="7" t="n"/>
      <c r="N17" s="43">
        <v>0</v>
      </c>
      <c r="O17" s="27">
        <v>0</v>
      </c>
      <c r="P17" s="7">
        <f>IF(COUNTA(A17:B17,E17,H17:K17,M17)=0,"",IFERROR(IF(AND(AND(B17&lt;&gt;"",E17&lt;&gt;"",COUNTIF(Resumo!$A$14:$A$113,B17)=1,COUNTIF(Participantes!$A$2:$A$101,E17)=1,COUNTIFS(Resumo!$A$14:$A$113,B17,Resumo!$B$14:$B$113,"&lt;&gt;")=1,COUNTIFS(Participantes!$A$2:$A$101,E17,Participantes!$B$2:$B$101,"&lt;&gt;")=1),C17&lt;&gt;"",F17&lt;&gt;"",ISNUMBER(A17),A17&gt;=1,A17=INT(A17),COUNTIFS($A$2:$A$101,A17,$B$2:$B$101,B17,$E$2:$E$101,E17)=1,OR(H17="Presencial",H17="Online",H17="Híbrida"),OR(I17="Presente",I17="Atrasado",I17="Ausente",I17="Justificado"),IF(OR(I17="Presente",I17="Atrasado"),AND(ISNUMBER(J17),ISNUMBER(K17),J17&gt;=0,J17&lt;1,K17&gt;=0,K17&lt;1,ISNUMBER(O17),OR(O17=0,O17=1),(K17-J17+O17)*24&gt;0,(K17-J17+O17)*24&lt;=24,ISNUMBER(N17),N17&gt;=0,N17&lt;=(K17-J17+O17)*24),AND(J17="",K17="",N17=0,O17=0))),"OK","Revisar dados"),"Revisar dados"))</f>
      </c>
    </row>
    <row r="18" ht="28" customHeight="1">
      <c r="A18" s="22" t="n"/>
      <c r="B18" s="3" t="n"/>
      <c r="C18" s="4">
        <f>IF(B18="","",IFERROR(VLOOKUP(B18,Resumo!$A$14:$B$113,2,FALSE),"Revisar cadastro"))</f>
      </c>
      <c r="D18" s="4">
        <f>IF(E18="","",IFERROR(VLOOKUP(E18,Participantes!$A$2:$F$101,3,FALSE),"Revisar cadastro"))</f>
      </c>
      <c r="E18" s="3" t="n"/>
      <c r="F18" s="4">
        <f>IF(E18="","",IFERROR(VLOOKUP(E18,Participantes!$A$2:$F$101,2,FALSE),"Revisar cadastro"))</f>
      </c>
      <c r="G18" s="4">
        <f>IF(E18="","",IFERROR(VLOOKUP(E18,Participantes!$A$2:$F$101,4,FALSE),"Revisar cadastro"))</f>
      </c>
      <c r="H18" s="3" t="n"/>
      <c r="I18" s="3" t="n"/>
      <c r="J18" s="5" t="n"/>
      <c r="K18" s="5" t="n"/>
      <c r="L18" s="42">
        <f>IF(P18="OK",IF(OR(I18="Presente",I18="Atrasado"),(K18-J18+O18)*24-N18,0),"")</f>
      </c>
      <c r="M18" s="7" t="n"/>
      <c r="N18" s="43">
        <v>0</v>
      </c>
      <c r="O18" s="27">
        <v>0</v>
      </c>
      <c r="P18" s="7">
        <f>IF(COUNTA(A18:B18,E18,H18:K18,M18)=0,"",IFERROR(IF(AND(AND(B18&lt;&gt;"",E18&lt;&gt;"",COUNTIF(Resumo!$A$14:$A$113,B18)=1,COUNTIF(Participantes!$A$2:$A$101,E18)=1,COUNTIFS(Resumo!$A$14:$A$113,B18,Resumo!$B$14:$B$113,"&lt;&gt;")=1,COUNTIFS(Participantes!$A$2:$A$101,E18,Participantes!$B$2:$B$101,"&lt;&gt;")=1),C18&lt;&gt;"",F18&lt;&gt;"",ISNUMBER(A18),A18&gt;=1,A18=INT(A18),COUNTIFS($A$2:$A$101,A18,$B$2:$B$101,B18,$E$2:$E$101,E18)=1,OR(H18="Presencial",H18="Online",H18="Híbrida"),OR(I18="Presente",I18="Atrasado",I18="Ausente",I18="Justificado"),IF(OR(I18="Presente",I18="Atrasado"),AND(ISNUMBER(J18),ISNUMBER(K18),J18&gt;=0,J18&lt;1,K18&gt;=0,K18&lt;1,ISNUMBER(O18),OR(O18=0,O18=1),(K18-J18+O18)*24&gt;0,(K18-J18+O18)*24&lt;=24,ISNUMBER(N18),N18&gt;=0,N18&lt;=(K18-J18+O18)*24),AND(J18="",K18="",N18=0,O18=0))),"OK","Revisar dados"),"Revisar dados"))</f>
      </c>
    </row>
    <row r="19" ht="28" customHeight="1">
      <c r="A19" s="22" t="n"/>
      <c r="B19" s="3" t="n"/>
      <c r="C19" s="8">
        <f>IF(B19="","",IFERROR(VLOOKUP(B19,Resumo!$A$14:$B$113,2,FALSE),"Revisar cadastro"))</f>
      </c>
      <c r="D19" s="8">
        <f>IF(E19="","",IFERROR(VLOOKUP(E19,Participantes!$A$2:$F$101,3,FALSE),"Revisar cadastro"))</f>
      </c>
      <c r="E19" s="3" t="n"/>
      <c r="F19" s="8">
        <f>IF(E19="","",IFERROR(VLOOKUP(E19,Participantes!$A$2:$F$101,2,FALSE),"Revisar cadastro"))</f>
      </c>
      <c r="G19" s="8">
        <f>IF(E19="","",IFERROR(VLOOKUP(E19,Participantes!$A$2:$F$101,4,FALSE),"Revisar cadastro"))</f>
      </c>
      <c r="H19" s="3" t="n"/>
      <c r="I19" s="3" t="n"/>
      <c r="J19" s="5" t="n"/>
      <c r="K19" s="5" t="n"/>
      <c r="L19" s="44">
        <f>IF(P19="OK",IF(OR(I19="Presente",I19="Atrasado"),(K19-J19+O19)*24-N19,0),"")</f>
      </c>
      <c r="M19" s="7" t="n"/>
      <c r="N19" s="43">
        <v>0</v>
      </c>
      <c r="O19" s="27">
        <v>0</v>
      </c>
      <c r="P19" s="7">
        <f>IF(COUNTA(A19:B19,E19,H19:K19,M19)=0,"",IFERROR(IF(AND(AND(B19&lt;&gt;"",E19&lt;&gt;"",COUNTIF(Resumo!$A$14:$A$113,B19)=1,COUNTIF(Participantes!$A$2:$A$101,E19)=1,COUNTIFS(Resumo!$A$14:$A$113,B19,Resumo!$B$14:$B$113,"&lt;&gt;")=1,COUNTIFS(Participantes!$A$2:$A$101,E19,Participantes!$B$2:$B$101,"&lt;&gt;")=1),C19&lt;&gt;"",F19&lt;&gt;"",ISNUMBER(A19),A19&gt;=1,A19=INT(A19),COUNTIFS($A$2:$A$101,A19,$B$2:$B$101,B19,$E$2:$E$101,E19)=1,OR(H19="Presencial",H19="Online",H19="Híbrida"),OR(I19="Presente",I19="Atrasado",I19="Ausente",I19="Justificado"),IF(OR(I19="Presente",I19="Atrasado"),AND(ISNUMBER(J19),ISNUMBER(K19),J19&gt;=0,J19&lt;1,K19&gt;=0,K19&lt;1,ISNUMBER(O19),OR(O19=0,O19=1),(K19-J19+O19)*24&gt;0,(K19-J19+O19)*24&lt;=24,ISNUMBER(N19),N19&gt;=0,N19&lt;=(K19-J19+O19)*24),AND(J19="",K19="",N19=0,O19=0))),"OK","Revisar dados"),"Revisar dados"))</f>
      </c>
    </row>
    <row r="20" ht="28" customHeight="1">
      <c r="A20" s="22" t="n"/>
      <c r="B20" s="3" t="n"/>
      <c r="C20" s="4">
        <f>IF(B20="","",IFERROR(VLOOKUP(B20,Resumo!$A$14:$B$113,2,FALSE),"Revisar cadastro"))</f>
      </c>
      <c r="D20" s="4">
        <f>IF(E20="","",IFERROR(VLOOKUP(E20,Participantes!$A$2:$F$101,3,FALSE),"Revisar cadastro"))</f>
      </c>
      <c r="E20" s="3" t="n"/>
      <c r="F20" s="4">
        <f>IF(E20="","",IFERROR(VLOOKUP(E20,Participantes!$A$2:$F$101,2,FALSE),"Revisar cadastro"))</f>
      </c>
      <c r="G20" s="4">
        <f>IF(E20="","",IFERROR(VLOOKUP(E20,Participantes!$A$2:$F$101,4,FALSE),"Revisar cadastro"))</f>
      </c>
      <c r="H20" s="3" t="n"/>
      <c r="I20" s="3" t="n"/>
      <c r="J20" s="5" t="n"/>
      <c r="K20" s="5" t="n"/>
      <c r="L20" s="42">
        <f>IF(P20="OK",IF(OR(I20="Presente",I20="Atrasado"),(K20-J20+O20)*24-N20,0),"")</f>
      </c>
      <c r="M20" s="7" t="n"/>
      <c r="N20" s="43">
        <v>0</v>
      </c>
      <c r="O20" s="27">
        <v>0</v>
      </c>
      <c r="P20" s="7">
        <f>IF(COUNTA(A20:B20,E20,H20:K20,M20)=0,"",IFERROR(IF(AND(AND(B20&lt;&gt;"",E20&lt;&gt;"",COUNTIF(Resumo!$A$14:$A$113,B20)=1,COUNTIF(Participantes!$A$2:$A$101,E20)=1,COUNTIFS(Resumo!$A$14:$A$113,B20,Resumo!$B$14:$B$113,"&lt;&gt;")=1,COUNTIFS(Participantes!$A$2:$A$101,E20,Participantes!$B$2:$B$101,"&lt;&gt;")=1),C20&lt;&gt;"",F20&lt;&gt;"",ISNUMBER(A20),A20&gt;=1,A20=INT(A20),COUNTIFS($A$2:$A$101,A20,$B$2:$B$101,B20,$E$2:$E$101,E20)=1,OR(H20="Presencial",H20="Online",H20="Híbrida"),OR(I20="Presente",I20="Atrasado",I20="Ausente",I20="Justificado"),IF(OR(I20="Presente",I20="Atrasado"),AND(ISNUMBER(J20),ISNUMBER(K20),J20&gt;=0,J20&lt;1,K20&gt;=0,K20&lt;1,ISNUMBER(O20),OR(O20=0,O20=1),(K20-J20+O20)*24&gt;0,(K20-J20+O20)*24&lt;=24,ISNUMBER(N20),N20&gt;=0,N20&lt;=(K20-J20+O20)*24),AND(J20="",K20="",N20=0,O20=0))),"OK","Revisar dados"),"Revisar dados"))</f>
      </c>
    </row>
    <row r="21" ht="28" customHeight="1">
      <c r="A21" s="22" t="n"/>
      <c r="B21" s="3" t="n"/>
      <c r="C21" s="8">
        <f>IF(B21="","",IFERROR(VLOOKUP(B21,Resumo!$A$14:$B$113,2,FALSE),"Revisar cadastro"))</f>
      </c>
      <c r="D21" s="8">
        <f>IF(E21="","",IFERROR(VLOOKUP(E21,Participantes!$A$2:$F$101,3,FALSE),"Revisar cadastro"))</f>
      </c>
      <c r="E21" s="3" t="n"/>
      <c r="F21" s="8">
        <f>IF(E21="","",IFERROR(VLOOKUP(E21,Participantes!$A$2:$F$101,2,FALSE),"Revisar cadastro"))</f>
      </c>
      <c r="G21" s="8">
        <f>IF(E21="","",IFERROR(VLOOKUP(E21,Participantes!$A$2:$F$101,4,FALSE),"Revisar cadastro"))</f>
      </c>
      <c r="H21" s="3" t="n"/>
      <c r="I21" s="3" t="n"/>
      <c r="J21" s="5" t="n"/>
      <c r="K21" s="5" t="n"/>
      <c r="L21" s="44">
        <f>IF(P21="OK",IF(OR(I21="Presente",I21="Atrasado"),(K21-J21+O21)*24-N21,0),"")</f>
      </c>
      <c r="M21" s="7" t="n"/>
      <c r="N21" s="43">
        <v>0</v>
      </c>
      <c r="O21" s="27">
        <v>0</v>
      </c>
      <c r="P21" s="7">
        <f>IF(COUNTA(A21:B21,E21,H21:K21,M21)=0,"",IFERROR(IF(AND(AND(B21&lt;&gt;"",E21&lt;&gt;"",COUNTIF(Resumo!$A$14:$A$113,B21)=1,COUNTIF(Participantes!$A$2:$A$101,E21)=1,COUNTIFS(Resumo!$A$14:$A$113,B21,Resumo!$B$14:$B$113,"&lt;&gt;")=1,COUNTIFS(Participantes!$A$2:$A$101,E21,Participantes!$B$2:$B$101,"&lt;&gt;")=1),C21&lt;&gt;"",F21&lt;&gt;"",ISNUMBER(A21),A21&gt;=1,A21=INT(A21),COUNTIFS($A$2:$A$101,A21,$B$2:$B$101,B21,$E$2:$E$101,E21)=1,OR(H21="Presencial",H21="Online",H21="Híbrida"),OR(I21="Presente",I21="Atrasado",I21="Ausente",I21="Justificado"),IF(OR(I21="Presente",I21="Atrasado"),AND(ISNUMBER(J21),ISNUMBER(K21),J21&gt;=0,J21&lt;1,K21&gt;=0,K21&lt;1,ISNUMBER(O21),OR(O21=0,O21=1),(K21-J21+O21)*24&gt;0,(K21-J21+O21)*24&lt;=24,ISNUMBER(N21),N21&gt;=0,N21&lt;=(K21-J21+O21)*24),AND(J21="",K21="",N21=0,O21=0))),"OK","Revisar dados"),"Revisar dados"))</f>
      </c>
    </row>
    <row r="22" ht="28" customHeight="1">
      <c r="A22" s="22" t="n"/>
      <c r="B22" s="3" t="n"/>
      <c r="C22" s="4">
        <f>IF(B22="","",IFERROR(VLOOKUP(B22,Resumo!$A$14:$B$113,2,FALSE),"Revisar cadastro"))</f>
      </c>
      <c r="D22" s="4">
        <f>IF(E22="","",IFERROR(VLOOKUP(E22,Participantes!$A$2:$F$101,3,FALSE),"Revisar cadastro"))</f>
      </c>
      <c r="E22" s="3" t="n"/>
      <c r="F22" s="4">
        <f>IF(E22="","",IFERROR(VLOOKUP(E22,Participantes!$A$2:$F$101,2,FALSE),"Revisar cadastro"))</f>
      </c>
      <c r="G22" s="4">
        <f>IF(E22="","",IFERROR(VLOOKUP(E22,Participantes!$A$2:$F$101,4,FALSE),"Revisar cadastro"))</f>
      </c>
      <c r="H22" s="3" t="n"/>
      <c r="I22" s="3" t="n"/>
      <c r="J22" s="5" t="n"/>
      <c r="K22" s="5" t="n"/>
      <c r="L22" s="42">
        <f>IF(P22="OK",IF(OR(I22="Presente",I22="Atrasado"),(K22-J22+O22)*24-N22,0),"")</f>
      </c>
      <c r="M22" s="7" t="n"/>
      <c r="N22" s="43">
        <v>0</v>
      </c>
      <c r="O22" s="27">
        <v>0</v>
      </c>
      <c r="P22" s="7">
        <f>IF(COUNTA(A22:B22,E22,H22:K22,M22)=0,"",IFERROR(IF(AND(AND(B22&lt;&gt;"",E22&lt;&gt;"",COUNTIF(Resumo!$A$14:$A$113,B22)=1,COUNTIF(Participantes!$A$2:$A$101,E22)=1,COUNTIFS(Resumo!$A$14:$A$113,B22,Resumo!$B$14:$B$113,"&lt;&gt;")=1,COUNTIFS(Participantes!$A$2:$A$101,E22,Participantes!$B$2:$B$101,"&lt;&gt;")=1),C22&lt;&gt;"",F22&lt;&gt;"",ISNUMBER(A22),A22&gt;=1,A22=INT(A22),COUNTIFS($A$2:$A$101,A22,$B$2:$B$101,B22,$E$2:$E$101,E22)=1,OR(H22="Presencial",H22="Online",H22="Híbrida"),OR(I22="Presente",I22="Atrasado",I22="Ausente",I22="Justificado"),IF(OR(I22="Presente",I22="Atrasado"),AND(ISNUMBER(J22),ISNUMBER(K22),J22&gt;=0,J22&lt;1,K22&gt;=0,K22&lt;1,ISNUMBER(O22),OR(O22=0,O22=1),(K22-J22+O22)*24&gt;0,(K22-J22+O22)*24&lt;=24,ISNUMBER(N22),N22&gt;=0,N22&lt;=(K22-J22+O22)*24),AND(J22="",K22="",N22=0,O22=0))),"OK","Revisar dados"),"Revisar dados"))</f>
      </c>
    </row>
    <row r="23" ht="28" customHeight="1">
      <c r="A23" s="22" t="n"/>
      <c r="B23" s="3" t="n"/>
      <c r="C23" s="8">
        <f>IF(B23="","",IFERROR(VLOOKUP(B23,Resumo!$A$14:$B$113,2,FALSE),"Revisar cadastro"))</f>
      </c>
      <c r="D23" s="8">
        <f>IF(E23="","",IFERROR(VLOOKUP(E23,Participantes!$A$2:$F$101,3,FALSE),"Revisar cadastro"))</f>
      </c>
      <c r="E23" s="3" t="n"/>
      <c r="F23" s="8">
        <f>IF(E23="","",IFERROR(VLOOKUP(E23,Participantes!$A$2:$F$101,2,FALSE),"Revisar cadastro"))</f>
      </c>
      <c r="G23" s="8">
        <f>IF(E23="","",IFERROR(VLOOKUP(E23,Participantes!$A$2:$F$101,4,FALSE),"Revisar cadastro"))</f>
      </c>
      <c r="H23" s="3" t="n"/>
      <c r="I23" s="3" t="n"/>
      <c r="J23" s="5" t="n"/>
      <c r="K23" s="5" t="n"/>
      <c r="L23" s="44">
        <f>IF(P23="OK",IF(OR(I23="Presente",I23="Atrasado"),(K23-J23+O23)*24-N23,0),"")</f>
      </c>
      <c r="M23" s="7" t="n"/>
      <c r="N23" s="43">
        <v>0</v>
      </c>
      <c r="O23" s="27">
        <v>0</v>
      </c>
      <c r="P23" s="7">
        <f>IF(COUNTA(A23:B23,E23,H23:K23,M23)=0,"",IFERROR(IF(AND(AND(B23&lt;&gt;"",E23&lt;&gt;"",COUNTIF(Resumo!$A$14:$A$113,B23)=1,COUNTIF(Participantes!$A$2:$A$101,E23)=1,COUNTIFS(Resumo!$A$14:$A$113,B23,Resumo!$B$14:$B$113,"&lt;&gt;")=1,COUNTIFS(Participantes!$A$2:$A$101,E23,Participantes!$B$2:$B$101,"&lt;&gt;")=1),C23&lt;&gt;"",F23&lt;&gt;"",ISNUMBER(A23),A23&gt;=1,A23=INT(A23),COUNTIFS($A$2:$A$101,A23,$B$2:$B$101,B23,$E$2:$E$101,E23)=1,OR(H23="Presencial",H23="Online",H23="Híbrida"),OR(I23="Presente",I23="Atrasado",I23="Ausente",I23="Justificado"),IF(OR(I23="Presente",I23="Atrasado"),AND(ISNUMBER(J23),ISNUMBER(K23),J23&gt;=0,J23&lt;1,K23&gt;=0,K23&lt;1,ISNUMBER(O23),OR(O23=0,O23=1),(K23-J23+O23)*24&gt;0,(K23-J23+O23)*24&lt;=24,ISNUMBER(N23),N23&gt;=0,N23&lt;=(K23-J23+O23)*24),AND(J23="",K23="",N23=0,O23=0))),"OK","Revisar dados"),"Revisar dados"))</f>
      </c>
    </row>
    <row r="24" ht="28" customHeight="1">
      <c r="A24" s="22" t="n"/>
      <c r="B24" s="3" t="n"/>
      <c r="C24" s="4">
        <f>IF(B24="","",IFERROR(VLOOKUP(B24,Resumo!$A$14:$B$113,2,FALSE),"Revisar cadastro"))</f>
      </c>
      <c r="D24" s="4">
        <f>IF(E24="","",IFERROR(VLOOKUP(E24,Participantes!$A$2:$F$101,3,FALSE),"Revisar cadastro"))</f>
      </c>
      <c r="E24" s="3" t="n"/>
      <c r="F24" s="4">
        <f>IF(E24="","",IFERROR(VLOOKUP(E24,Participantes!$A$2:$F$101,2,FALSE),"Revisar cadastro"))</f>
      </c>
      <c r="G24" s="4">
        <f>IF(E24="","",IFERROR(VLOOKUP(E24,Participantes!$A$2:$F$101,4,FALSE),"Revisar cadastro"))</f>
      </c>
      <c r="H24" s="3" t="n"/>
      <c r="I24" s="3" t="n"/>
      <c r="J24" s="5" t="n"/>
      <c r="K24" s="5" t="n"/>
      <c r="L24" s="42">
        <f>IF(P24="OK",IF(OR(I24="Presente",I24="Atrasado"),(K24-J24+O24)*24-N24,0),"")</f>
      </c>
      <c r="M24" s="7" t="n"/>
      <c r="N24" s="43">
        <v>0</v>
      </c>
      <c r="O24" s="27">
        <v>0</v>
      </c>
      <c r="P24" s="7">
        <f>IF(COUNTA(A24:B24,E24,H24:K24,M24)=0,"",IFERROR(IF(AND(AND(B24&lt;&gt;"",E24&lt;&gt;"",COUNTIF(Resumo!$A$14:$A$113,B24)=1,COUNTIF(Participantes!$A$2:$A$101,E24)=1,COUNTIFS(Resumo!$A$14:$A$113,B24,Resumo!$B$14:$B$113,"&lt;&gt;")=1,COUNTIFS(Participantes!$A$2:$A$101,E24,Participantes!$B$2:$B$101,"&lt;&gt;")=1),C24&lt;&gt;"",F24&lt;&gt;"",ISNUMBER(A24),A24&gt;=1,A24=INT(A24),COUNTIFS($A$2:$A$101,A24,$B$2:$B$101,B24,$E$2:$E$101,E24)=1,OR(H24="Presencial",H24="Online",H24="Híbrida"),OR(I24="Presente",I24="Atrasado",I24="Ausente",I24="Justificado"),IF(OR(I24="Presente",I24="Atrasado"),AND(ISNUMBER(J24),ISNUMBER(K24),J24&gt;=0,J24&lt;1,K24&gt;=0,K24&lt;1,ISNUMBER(O24),OR(O24=0,O24=1),(K24-J24+O24)*24&gt;0,(K24-J24+O24)*24&lt;=24,ISNUMBER(N24),N24&gt;=0,N24&lt;=(K24-J24+O24)*24),AND(J24="",K24="",N24=0,O24=0))),"OK","Revisar dados"),"Revisar dados"))</f>
      </c>
    </row>
    <row r="25" ht="28" customHeight="1">
      <c r="A25" s="22" t="n"/>
      <c r="B25" s="3" t="n"/>
      <c r="C25" s="8">
        <f>IF(B25="","",IFERROR(VLOOKUP(B25,Resumo!$A$14:$B$113,2,FALSE),"Revisar cadastro"))</f>
      </c>
      <c r="D25" s="8">
        <f>IF(E25="","",IFERROR(VLOOKUP(E25,Participantes!$A$2:$F$101,3,FALSE),"Revisar cadastro"))</f>
      </c>
      <c r="E25" s="3" t="n"/>
      <c r="F25" s="8">
        <f>IF(E25="","",IFERROR(VLOOKUP(E25,Participantes!$A$2:$F$101,2,FALSE),"Revisar cadastro"))</f>
      </c>
      <c r="G25" s="8">
        <f>IF(E25="","",IFERROR(VLOOKUP(E25,Participantes!$A$2:$F$101,4,FALSE),"Revisar cadastro"))</f>
      </c>
      <c r="H25" s="3" t="n"/>
      <c r="I25" s="3" t="n"/>
      <c r="J25" s="5" t="n"/>
      <c r="K25" s="5" t="n"/>
      <c r="L25" s="44">
        <f>IF(P25="OK",IF(OR(I25="Presente",I25="Atrasado"),(K25-J25+O25)*24-N25,0),"")</f>
      </c>
      <c r="M25" s="7" t="n"/>
      <c r="N25" s="43">
        <v>0</v>
      </c>
      <c r="O25" s="27">
        <v>0</v>
      </c>
      <c r="P25" s="7">
        <f>IF(COUNTA(A25:B25,E25,H25:K25,M25)=0,"",IFERROR(IF(AND(AND(B25&lt;&gt;"",E25&lt;&gt;"",COUNTIF(Resumo!$A$14:$A$113,B25)=1,COUNTIF(Participantes!$A$2:$A$101,E25)=1,COUNTIFS(Resumo!$A$14:$A$113,B25,Resumo!$B$14:$B$113,"&lt;&gt;")=1,COUNTIFS(Participantes!$A$2:$A$101,E25,Participantes!$B$2:$B$101,"&lt;&gt;")=1),C25&lt;&gt;"",F25&lt;&gt;"",ISNUMBER(A25),A25&gt;=1,A25=INT(A25),COUNTIFS($A$2:$A$101,A25,$B$2:$B$101,B25,$E$2:$E$101,E25)=1,OR(H25="Presencial",H25="Online",H25="Híbrida"),OR(I25="Presente",I25="Atrasado",I25="Ausente",I25="Justificado"),IF(OR(I25="Presente",I25="Atrasado"),AND(ISNUMBER(J25),ISNUMBER(K25),J25&gt;=0,J25&lt;1,K25&gt;=0,K25&lt;1,ISNUMBER(O25),OR(O25=0,O25=1),(K25-J25+O25)*24&gt;0,(K25-J25+O25)*24&lt;=24,ISNUMBER(N25),N25&gt;=0,N25&lt;=(K25-J25+O25)*24),AND(J25="",K25="",N25=0,O25=0))),"OK","Revisar dados"),"Revisar dados"))</f>
      </c>
    </row>
    <row r="26" ht="28" customHeight="1">
      <c r="A26" s="22" t="n"/>
      <c r="B26" s="3" t="n"/>
      <c r="C26" s="4">
        <f>IF(B26="","",IFERROR(VLOOKUP(B26,Resumo!$A$14:$B$113,2,FALSE),"Revisar cadastro"))</f>
      </c>
      <c r="D26" s="4">
        <f>IF(E26="","",IFERROR(VLOOKUP(E26,Participantes!$A$2:$F$101,3,FALSE),"Revisar cadastro"))</f>
      </c>
      <c r="E26" s="3" t="n"/>
      <c r="F26" s="4">
        <f>IF(E26="","",IFERROR(VLOOKUP(E26,Participantes!$A$2:$F$101,2,FALSE),"Revisar cadastro"))</f>
      </c>
      <c r="G26" s="4">
        <f>IF(E26="","",IFERROR(VLOOKUP(E26,Participantes!$A$2:$F$101,4,FALSE),"Revisar cadastro"))</f>
      </c>
      <c r="H26" s="3" t="n"/>
      <c r="I26" s="3" t="n"/>
      <c r="J26" s="5" t="n"/>
      <c r="K26" s="5" t="n"/>
      <c r="L26" s="42">
        <f>IF(P26="OK",IF(OR(I26="Presente",I26="Atrasado"),(K26-J26+O26)*24-N26,0),"")</f>
      </c>
      <c r="M26" s="7" t="n"/>
      <c r="N26" s="43">
        <v>0</v>
      </c>
      <c r="O26" s="27">
        <v>0</v>
      </c>
      <c r="P26" s="7">
        <f>IF(COUNTA(A26:B26,E26,H26:K26,M26)=0,"",IFERROR(IF(AND(AND(B26&lt;&gt;"",E26&lt;&gt;"",COUNTIF(Resumo!$A$14:$A$113,B26)=1,COUNTIF(Participantes!$A$2:$A$101,E26)=1,COUNTIFS(Resumo!$A$14:$A$113,B26,Resumo!$B$14:$B$113,"&lt;&gt;")=1,COUNTIFS(Participantes!$A$2:$A$101,E26,Participantes!$B$2:$B$101,"&lt;&gt;")=1),C26&lt;&gt;"",F26&lt;&gt;"",ISNUMBER(A26),A26&gt;=1,A26=INT(A26),COUNTIFS($A$2:$A$101,A26,$B$2:$B$101,B26,$E$2:$E$101,E26)=1,OR(H26="Presencial",H26="Online",H26="Híbrida"),OR(I26="Presente",I26="Atrasado",I26="Ausente",I26="Justificado"),IF(OR(I26="Presente",I26="Atrasado"),AND(ISNUMBER(J26),ISNUMBER(K26),J26&gt;=0,J26&lt;1,K26&gt;=0,K26&lt;1,ISNUMBER(O26),OR(O26=0,O26=1),(K26-J26+O26)*24&gt;0,(K26-J26+O26)*24&lt;=24,ISNUMBER(N26),N26&gt;=0,N26&lt;=(K26-J26+O26)*24),AND(J26="",K26="",N26=0,O26=0))),"OK","Revisar dados"),"Revisar dados"))</f>
      </c>
    </row>
    <row r="27" ht="28" customHeight="1">
      <c r="A27" s="22" t="n"/>
      <c r="B27" s="3" t="n"/>
      <c r="C27" s="8">
        <f>IF(B27="","",IFERROR(VLOOKUP(B27,Resumo!$A$14:$B$113,2,FALSE),"Revisar cadastro"))</f>
      </c>
      <c r="D27" s="8">
        <f>IF(E27="","",IFERROR(VLOOKUP(E27,Participantes!$A$2:$F$101,3,FALSE),"Revisar cadastro"))</f>
      </c>
      <c r="E27" s="3" t="n"/>
      <c r="F27" s="8">
        <f>IF(E27="","",IFERROR(VLOOKUP(E27,Participantes!$A$2:$F$101,2,FALSE),"Revisar cadastro"))</f>
      </c>
      <c r="G27" s="8">
        <f>IF(E27="","",IFERROR(VLOOKUP(E27,Participantes!$A$2:$F$101,4,FALSE),"Revisar cadastro"))</f>
      </c>
      <c r="H27" s="3" t="n"/>
      <c r="I27" s="3" t="n"/>
      <c r="J27" s="5" t="n"/>
      <c r="K27" s="5" t="n"/>
      <c r="L27" s="44">
        <f>IF(P27="OK",IF(OR(I27="Presente",I27="Atrasado"),(K27-J27+O27)*24-N27,0),"")</f>
      </c>
      <c r="M27" s="7" t="n"/>
      <c r="N27" s="43">
        <v>0</v>
      </c>
      <c r="O27" s="27">
        <v>0</v>
      </c>
      <c r="P27" s="7">
        <f>IF(COUNTA(A27:B27,E27,H27:K27,M27)=0,"",IFERROR(IF(AND(AND(B27&lt;&gt;"",E27&lt;&gt;"",COUNTIF(Resumo!$A$14:$A$113,B27)=1,COUNTIF(Participantes!$A$2:$A$101,E27)=1,COUNTIFS(Resumo!$A$14:$A$113,B27,Resumo!$B$14:$B$113,"&lt;&gt;")=1,COUNTIFS(Participantes!$A$2:$A$101,E27,Participantes!$B$2:$B$101,"&lt;&gt;")=1),C27&lt;&gt;"",F27&lt;&gt;"",ISNUMBER(A27),A27&gt;=1,A27=INT(A27),COUNTIFS($A$2:$A$101,A27,$B$2:$B$101,B27,$E$2:$E$101,E27)=1,OR(H27="Presencial",H27="Online",H27="Híbrida"),OR(I27="Presente",I27="Atrasado",I27="Ausente",I27="Justificado"),IF(OR(I27="Presente",I27="Atrasado"),AND(ISNUMBER(J27),ISNUMBER(K27),J27&gt;=0,J27&lt;1,K27&gt;=0,K27&lt;1,ISNUMBER(O27),OR(O27=0,O27=1),(K27-J27+O27)*24&gt;0,(K27-J27+O27)*24&lt;=24,ISNUMBER(N27),N27&gt;=0,N27&lt;=(K27-J27+O27)*24),AND(J27="",K27="",N27=0,O27=0))),"OK","Revisar dados"),"Revisar dados"))</f>
      </c>
    </row>
    <row r="28" ht="28" customHeight="1">
      <c r="A28" s="22" t="n"/>
      <c r="B28" s="3" t="n"/>
      <c r="C28" s="4">
        <f>IF(B28="","",IFERROR(VLOOKUP(B28,Resumo!$A$14:$B$113,2,FALSE),"Revisar cadastro"))</f>
      </c>
      <c r="D28" s="4">
        <f>IF(E28="","",IFERROR(VLOOKUP(E28,Participantes!$A$2:$F$101,3,FALSE),"Revisar cadastro"))</f>
      </c>
      <c r="E28" s="3" t="n"/>
      <c r="F28" s="4">
        <f>IF(E28="","",IFERROR(VLOOKUP(E28,Participantes!$A$2:$F$101,2,FALSE),"Revisar cadastro"))</f>
      </c>
      <c r="G28" s="4">
        <f>IF(E28="","",IFERROR(VLOOKUP(E28,Participantes!$A$2:$F$101,4,FALSE),"Revisar cadastro"))</f>
      </c>
      <c r="H28" s="3" t="n"/>
      <c r="I28" s="3" t="n"/>
      <c r="J28" s="5" t="n"/>
      <c r="K28" s="5" t="n"/>
      <c r="L28" s="42">
        <f>IF(P28="OK",IF(OR(I28="Presente",I28="Atrasado"),(K28-J28+O28)*24-N28,0),"")</f>
      </c>
      <c r="M28" s="7" t="n"/>
      <c r="N28" s="43">
        <v>0</v>
      </c>
      <c r="O28" s="27">
        <v>0</v>
      </c>
      <c r="P28" s="7">
        <f>IF(COUNTA(A28:B28,E28,H28:K28,M28)=0,"",IFERROR(IF(AND(AND(B28&lt;&gt;"",E28&lt;&gt;"",COUNTIF(Resumo!$A$14:$A$113,B28)=1,COUNTIF(Participantes!$A$2:$A$101,E28)=1,COUNTIFS(Resumo!$A$14:$A$113,B28,Resumo!$B$14:$B$113,"&lt;&gt;")=1,COUNTIFS(Participantes!$A$2:$A$101,E28,Participantes!$B$2:$B$101,"&lt;&gt;")=1),C28&lt;&gt;"",F28&lt;&gt;"",ISNUMBER(A28),A28&gt;=1,A28=INT(A28),COUNTIFS($A$2:$A$101,A28,$B$2:$B$101,B28,$E$2:$E$101,E28)=1,OR(H28="Presencial",H28="Online",H28="Híbrida"),OR(I28="Presente",I28="Atrasado",I28="Ausente",I28="Justificado"),IF(OR(I28="Presente",I28="Atrasado"),AND(ISNUMBER(J28),ISNUMBER(K28),J28&gt;=0,J28&lt;1,K28&gt;=0,K28&lt;1,ISNUMBER(O28),OR(O28=0,O28=1),(K28-J28+O28)*24&gt;0,(K28-J28+O28)*24&lt;=24,ISNUMBER(N28),N28&gt;=0,N28&lt;=(K28-J28+O28)*24),AND(J28="",K28="",N28=0,O28=0))),"OK","Revisar dados"),"Revisar dados"))</f>
      </c>
    </row>
    <row r="29" ht="28" customHeight="1">
      <c r="A29" s="22" t="n"/>
      <c r="B29" s="3" t="n"/>
      <c r="C29" s="8">
        <f>IF(B29="","",IFERROR(VLOOKUP(B29,Resumo!$A$14:$B$113,2,FALSE),"Revisar cadastro"))</f>
      </c>
      <c r="D29" s="8">
        <f>IF(E29="","",IFERROR(VLOOKUP(E29,Participantes!$A$2:$F$101,3,FALSE),"Revisar cadastro"))</f>
      </c>
      <c r="E29" s="3" t="n"/>
      <c r="F29" s="8">
        <f>IF(E29="","",IFERROR(VLOOKUP(E29,Participantes!$A$2:$F$101,2,FALSE),"Revisar cadastro"))</f>
      </c>
      <c r="G29" s="8">
        <f>IF(E29="","",IFERROR(VLOOKUP(E29,Participantes!$A$2:$F$101,4,FALSE),"Revisar cadastro"))</f>
      </c>
      <c r="H29" s="3" t="n"/>
      <c r="I29" s="3" t="n"/>
      <c r="J29" s="5" t="n"/>
      <c r="K29" s="5" t="n"/>
      <c r="L29" s="44">
        <f>IF(P29="OK",IF(OR(I29="Presente",I29="Atrasado"),(K29-J29+O29)*24-N29,0),"")</f>
      </c>
      <c r="M29" s="7" t="n"/>
      <c r="N29" s="43">
        <v>0</v>
      </c>
      <c r="O29" s="27">
        <v>0</v>
      </c>
      <c r="P29" s="7">
        <f>IF(COUNTA(A29:B29,E29,H29:K29,M29)=0,"",IFERROR(IF(AND(AND(B29&lt;&gt;"",E29&lt;&gt;"",COUNTIF(Resumo!$A$14:$A$113,B29)=1,COUNTIF(Participantes!$A$2:$A$101,E29)=1,COUNTIFS(Resumo!$A$14:$A$113,B29,Resumo!$B$14:$B$113,"&lt;&gt;")=1,COUNTIFS(Participantes!$A$2:$A$101,E29,Participantes!$B$2:$B$101,"&lt;&gt;")=1),C29&lt;&gt;"",F29&lt;&gt;"",ISNUMBER(A29),A29&gt;=1,A29=INT(A29),COUNTIFS($A$2:$A$101,A29,$B$2:$B$101,B29,$E$2:$E$101,E29)=1,OR(H29="Presencial",H29="Online",H29="Híbrida"),OR(I29="Presente",I29="Atrasado",I29="Ausente",I29="Justificado"),IF(OR(I29="Presente",I29="Atrasado"),AND(ISNUMBER(J29),ISNUMBER(K29),J29&gt;=0,J29&lt;1,K29&gt;=0,K29&lt;1,ISNUMBER(O29),OR(O29=0,O29=1),(K29-J29+O29)*24&gt;0,(K29-J29+O29)*24&lt;=24,ISNUMBER(N29),N29&gt;=0,N29&lt;=(K29-J29+O29)*24),AND(J29="",K29="",N29=0,O29=0))),"OK","Revisar dados"),"Revisar dados"))</f>
      </c>
    </row>
    <row r="30" ht="28" customHeight="1">
      <c r="A30" s="22" t="n"/>
      <c r="B30" s="3" t="n"/>
      <c r="C30" s="4">
        <f>IF(B30="","",IFERROR(VLOOKUP(B30,Resumo!$A$14:$B$113,2,FALSE),"Revisar cadastro"))</f>
      </c>
      <c r="D30" s="4">
        <f>IF(E30="","",IFERROR(VLOOKUP(E30,Participantes!$A$2:$F$101,3,FALSE),"Revisar cadastro"))</f>
      </c>
      <c r="E30" s="3" t="n"/>
      <c r="F30" s="4">
        <f>IF(E30="","",IFERROR(VLOOKUP(E30,Participantes!$A$2:$F$101,2,FALSE),"Revisar cadastro"))</f>
      </c>
      <c r="G30" s="4">
        <f>IF(E30="","",IFERROR(VLOOKUP(E30,Participantes!$A$2:$F$101,4,FALSE),"Revisar cadastro"))</f>
      </c>
      <c r="H30" s="3" t="n"/>
      <c r="I30" s="3" t="n"/>
      <c r="J30" s="5" t="n"/>
      <c r="K30" s="5" t="n"/>
      <c r="L30" s="42">
        <f>IF(P30="OK",IF(OR(I30="Presente",I30="Atrasado"),(K30-J30+O30)*24-N30,0),"")</f>
      </c>
      <c r="M30" s="7" t="n"/>
      <c r="N30" s="43">
        <v>0</v>
      </c>
      <c r="O30" s="27">
        <v>0</v>
      </c>
      <c r="P30" s="7">
        <f>IF(COUNTA(A30:B30,E30,H30:K30,M30)=0,"",IFERROR(IF(AND(AND(B30&lt;&gt;"",E30&lt;&gt;"",COUNTIF(Resumo!$A$14:$A$113,B30)=1,COUNTIF(Participantes!$A$2:$A$101,E30)=1,COUNTIFS(Resumo!$A$14:$A$113,B30,Resumo!$B$14:$B$113,"&lt;&gt;")=1,COUNTIFS(Participantes!$A$2:$A$101,E30,Participantes!$B$2:$B$101,"&lt;&gt;")=1),C30&lt;&gt;"",F30&lt;&gt;"",ISNUMBER(A30),A30&gt;=1,A30=INT(A30),COUNTIFS($A$2:$A$101,A30,$B$2:$B$101,B30,$E$2:$E$101,E30)=1,OR(H30="Presencial",H30="Online",H30="Híbrida"),OR(I30="Presente",I30="Atrasado",I30="Ausente",I30="Justificado"),IF(OR(I30="Presente",I30="Atrasado"),AND(ISNUMBER(J30),ISNUMBER(K30),J30&gt;=0,J30&lt;1,K30&gt;=0,K30&lt;1,ISNUMBER(O30),OR(O30=0,O30=1),(K30-J30+O30)*24&gt;0,(K30-J30+O30)*24&lt;=24,ISNUMBER(N30),N30&gt;=0,N30&lt;=(K30-J30+O30)*24),AND(J30="",K30="",N30=0,O30=0))),"OK","Revisar dados"),"Revisar dados"))</f>
      </c>
    </row>
    <row r="31" ht="28" customHeight="1">
      <c r="A31" s="22" t="n"/>
      <c r="B31" s="3" t="n"/>
      <c r="C31" s="8">
        <f>IF(B31="","",IFERROR(VLOOKUP(B31,Resumo!$A$14:$B$113,2,FALSE),"Revisar cadastro"))</f>
      </c>
      <c r="D31" s="8">
        <f>IF(E31="","",IFERROR(VLOOKUP(E31,Participantes!$A$2:$F$101,3,FALSE),"Revisar cadastro"))</f>
      </c>
      <c r="E31" s="3" t="n"/>
      <c r="F31" s="8">
        <f>IF(E31="","",IFERROR(VLOOKUP(E31,Participantes!$A$2:$F$101,2,FALSE),"Revisar cadastro"))</f>
      </c>
      <c r="G31" s="8">
        <f>IF(E31="","",IFERROR(VLOOKUP(E31,Participantes!$A$2:$F$101,4,FALSE),"Revisar cadastro"))</f>
      </c>
      <c r="H31" s="3" t="n"/>
      <c r="I31" s="3" t="n"/>
      <c r="J31" s="5" t="n"/>
      <c r="K31" s="5" t="n"/>
      <c r="L31" s="44">
        <f>IF(P31="OK",IF(OR(I31="Presente",I31="Atrasado"),(K31-J31+O31)*24-N31,0),"")</f>
      </c>
      <c r="M31" s="7" t="n"/>
      <c r="N31" s="43">
        <v>0</v>
      </c>
      <c r="O31" s="27">
        <v>0</v>
      </c>
      <c r="P31" s="7">
        <f>IF(COUNTA(A31:B31,E31,H31:K31,M31)=0,"",IFERROR(IF(AND(AND(B31&lt;&gt;"",E31&lt;&gt;"",COUNTIF(Resumo!$A$14:$A$113,B31)=1,COUNTIF(Participantes!$A$2:$A$101,E31)=1,COUNTIFS(Resumo!$A$14:$A$113,B31,Resumo!$B$14:$B$113,"&lt;&gt;")=1,COUNTIFS(Participantes!$A$2:$A$101,E31,Participantes!$B$2:$B$101,"&lt;&gt;")=1),C31&lt;&gt;"",F31&lt;&gt;"",ISNUMBER(A31),A31&gt;=1,A31=INT(A31),COUNTIFS($A$2:$A$101,A31,$B$2:$B$101,B31,$E$2:$E$101,E31)=1,OR(H31="Presencial",H31="Online",H31="Híbrida"),OR(I31="Presente",I31="Atrasado",I31="Ausente",I31="Justificado"),IF(OR(I31="Presente",I31="Atrasado"),AND(ISNUMBER(J31),ISNUMBER(K31),J31&gt;=0,J31&lt;1,K31&gt;=0,K31&lt;1,ISNUMBER(O31),OR(O31=0,O31=1),(K31-J31+O31)*24&gt;0,(K31-J31+O31)*24&lt;=24,ISNUMBER(N31),N31&gt;=0,N31&lt;=(K31-J31+O31)*24),AND(J31="",K31="",N31=0,O31=0))),"OK","Revisar dados"),"Revisar dados"))</f>
      </c>
    </row>
    <row r="32" ht="28" customHeight="1">
      <c r="A32" s="22" t="n"/>
      <c r="B32" s="3" t="n"/>
      <c r="C32" s="4">
        <f>IF(B32="","",IFERROR(VLOOKUP(B32,Resumo!$A$14:$B$113,2,FALSE),"Revisar cadastro"))</f>
      </c>
      <c r="D32" s="4">
        <f>IF(E32="","",IFERROR(VLOOKUP(E32,Participantes!$A$2:$F$101,3,FALSE),"Revisar cadastro"))</f>
      </c>
      <c r="E32" s="3" t="n"/>
      <c r="F32" s="4">
        <f>IF(E32="","",IFERROR(VLOOKUP(E32,Participantes!$A$2:$F$101,2,FALSE),"Revisar cadastro"))</f>
      </c>
      <c r="G32" s="4">
        <f>IF(E32="","",IFERROR(VLOOKUP(E32,Participantes!$A$2:$F$101,4,FALSE),"Revisar cadastro"))</f>
      </c>
      <c r="H32" s="3" t="n"/>
      <c r="I32" s="3" t="n"/>
      <c r="J32" s="5" t="n"/>
      <c r="K32" s="5" t="n"/>
      <c r="L32" s="42">
        <f>IF(P32="OK",IF(OR(I32="Presente",I32="Atrasado"),(K32-J32+O32)*24-N32,0),"")</f>
      </c>
      <c r="M32" s="7" t="n"/>
      <c r="N32" s="43">
        <v>0</v>
      </c>
      <c r="O32" s="27">
        <v>0</v>
      </c>
      <c r="P32" s="7">
        <f>IF(COUNTA(A32:B32,E32,H32:K32,M32)=0,"",IFERROR(IF(AND(AND(B32&lt;&gt;"",E32&lt;&gt;"",COUNTIF(Resumo!$A$14:$A$113,B32)=1,COUNTIF(Participantes!$A$2:$A$101,E32)=1,COUNTIFS(Resumo!$A$14:$A$113,B32,Resumo!$B$14:$B$113,"&lt;&gt;")=1,COUNTIFS(Participantes!$A$2:$A$101,E32,Participantes!$B$2:$B$101,"&lt;&gt;")=1),C32&lt;&gt;"",F32&lt;&gt;"",ISNUMBER(A32),A32&gt;=1,A32=INT(A32),COUNTIFS($A$2:$A$101,A32,$B$2:$B$101,B32,$E$2:$E$101,E32)=1,OR(H32="Presencial",H32="Online",H32="Híbrida"),OR(I32="Presente",I32="Atrasado",I32="Ausente",I32="Justificado"),IF(OR(I32="Presente",I32="Atrasado"),AND(ISNUMBER(J32),ISNUMBER(K32),J32&gt;=0,J32&lt;1,K32&gt;=0,K32&lt;1,ISNUMBER(O32),OR(O32=0,O32=1),(K32-J32+O32)*24&gt;0,(K32-J32+O32)*24&lt;=24,ISNUMBER(N32),N32&gt;=0,N32&lt;=(K32-J32+O32)*24),AND(J32="",K32="",N32=0,O32=0))),"OK","Revisar dados"),"Revisar dados"))</f>
      </c>
    </row>
    <row r="33" ht="28" customHeight="1">
      <c r="A33" s="22" t="n"/>
      <c r="B33" s="3" t="n"/>
      <c r="C33" s="8">
        <f>IF(B33="","",IFERROR(VLOOKUP(B33,Resumo!$A$14:$B$113,2,FALSE),"Revisar cadastro"))</f>
      </c>
      <c r="D33" s="8">
        <f>IF(E33="","",IFERROR(VLOOKUP(E33,Participantes!$A$2:$F$101,3,FALSE),"Revisar cadastro"))</f>
      </c>
      <c r="E33" s="3" t="n"/>
      <c r="F33" s="8">
        <f>IF(E33="","",IFERROR(VLOOKUP(E33,Participantes!$A$2:$F$101,2,FALSE),"Revisar cadastro"))</f>
      </c>
      <c r="G33" s="8">
        <f>IF(E33="","",IFERROR(VLOOKUP(E33,Participantes!$A$2:$F$101,4,FALSE),"Revisar cadastro"))</f>
      </c>
      <c r="H33" s="3" t="n"/>
      <c r="I33" s="3" t="n"/>
      <c r="J33" s="5" t="n"/>
      <c r="K33" s="5" t="n"/>
      <c r="L33" s="44">
        <f>IF(P33="OK",IF(OR(I33="Presente",I33="Atrasado"),(K33-J33+O33)*24-N33,0),"")</f>
      </c>
      <c r="M33" s="7" t="n"/>
      <c r="N33" s="43">
        <v>0</v>
      </c>
      <c r="O33" s="27">
        <v>0</v>
      </c>
      <c r="P33" s="7">
        <f>IF(COUNTA(A33:B33,E33,H33:K33,M33)=0,"",IFERROR(IF(AND(AND(B33&lt;&gt;"",E33&lt;&gt;"",COUNTIF(Resumo!$A$14:$A$113,B33)=1,COUNTIF(Participantes!$A$2:$A$101,E33)=1,COUNTIFS(Resumo!$A$14:$A$113,B33,Resumo!$B$14:$B$113,"&lt;&gt;")=1,COUNTIFS(Participantes!$A$2:$A$101,E33,Participantes!$B$2:$B$101,"&lt;&gt;")=1),C33&lt;&gt;"",F33&lt;&gt;"",ISNUMBER(A33),A33&gt;=1,A33=INT(A33),COUNTIFS($A$2:$A$101,A33,$B$2:$B$101,B33,$E$2:$E$101,E33)=1,OR(H33="Presencial",H33="Online",H33="Híbrida"),OR(I33="Presente",I33="Atrasado",I33="Ausente",I33="Justificado"),IF(OR(I33="Presente",I33="Atrasado"),AND(ISNUMBER(J33),ISNUMBER(K33),J33&gt;=0,J33&lt;1,K33&gt;=0,K33&lt;1,ISNUMBER(O33),OR(O33=0,O33=1),(K33-J33+O33)*24&gt;0,(K33-J33+O33)*24&lt;=24,ISNUMBER(N33),N33&gt;=0,N33&lt;=(K33-J33+O33)*24),AND(J33="",K33="",N33=0,O33=0))),"OK","Revisar dados"),"Revisar dados"))</f>
      </c>
    </row>
    <row r="34" ht="28" customHeight="1">
      <c r="A34" s="22" t="n"/>
      <c r="B34" s="3" t="n"/>
      <c r="C34" s="4">
        <f>IF(B34="","",IFERROR(VLOOKUP(B34,Resumo!$A$14:$B$113,2,FALSE),"Revisar cadastro"))</f>
      </c>
      <c r="D34" s="4">
        <f>IF(E34="","",IFERROR(VLOOKUP(E34,Participantes!$A$2:$F$101,3,FALSE),"Revisar cadastro"))</f>
      </c>
      <c r="E34" s="3" t="n"/>
      <c r="F34" s="4">
        <f>IF(E34="","",IFERROR(VLOOKUP(E34,Participantes!$A$2:$F$101,2,FALSE),"Revisar cadastro"))</f>
      </c>
      <c r="G34" s="4">
        <f>IF(E34="","",IFERROR(VLOOKUP(E34,Participantes!$A$2:$F$101,4,FALSE),"Revisar cadastro"))</f>
      </c>
      <c r="H34" s="3" t="n"/>
      <c r="I34" s="3" t="n"/>
      <c r="J34" s="5" t="n"/>
      <c r="K34" s="5" t="n"/>
      <c r="L34" s="42">
        <f>IF(P34="OK",IF(OR(I34="Presente",I34="Atrasado"),(K34-J34+O34)*24-N34,0),"")</f>
      </c>
      <c r="M34" s="7" t="n"/>
      <c r="N34" s="43">
        <v>0</v>
      </c>
      <c r="O34" s="27">
        <v>0</v>
      </c>
      <c r="P34" s="7">
        <f>IF(COUNTA(A34:B34,E34,H34:K34,M34)=0,"",IFERROR(IF(AND(AND(B34&lt;&gt;"",E34&lt;&gt;"",COUNTIF(Resumo!$A$14:$A$113,B34)=1,COUNTIF(Participantes!$A$2:$A$101,E34)=1,COUNTIFS(Resumo!$A$14:$A$113,B34,Resumo!$B$14:$B$113,"&lt;&gt;")=1,COUNTIFS(Participantes!$A$2:$A$101,E34,Participantes!$B$2:$B$101,"&lt;&gt;")=1),C34&lt;&gt;"",F34&lt;&gt;"",ISNUMBER(A34),A34&gt;=1,A34=INT(A34),COUNTIFS($A$2:$A$101,A34,$B$2:$B$101,B34,$E$2:$E$101,E34)=1,OR(H34="Presencial",H34="Online",H34="Híbrida"),OR(I34="Presente",I34="Atrasado",I34="Ausente",I34="Justificado"),IF(OR(I34="Presente",I34="Atrasado"),AND(ISNUMBER(J34),ISNUMBER(K34),J34&gt;=0,J34&lt;1,K34&gt;=0,K34&lt;1,ISNUMBER(O34),OR(O34=0,O34=1),(K34-J34+O34)*24&gt;0,(K34-J34+O34)*24&lt;=24,ISNUMBER(N34),N34&gt;=0,N34&lt;=(K34-J34+O34)*24),AND(J34="",K34="",N34=0,O34=0))),"OK","Revisar dados"),"Revisar dados"))</f>
      </c>
    </row>
    <row r="35" ht="28" customHeight="1">
      <c r="A35" s="22" t="n"/>
      <c r="B35" s="3" t="n"/>
      <c r="C35" s="8">
        <f>IF(B35="","",IFERROR(VLOOKUP(B35,Resumo!$A$14:$B$113,2,FALSE),"Revisar cadastro"))</f>
      </c>
      <c r="D35" s="8">
        <f>IF(E35="","",IFERROR(VLOOKUP(E35,Participantes!$A$2:$F$101,3,FALSE),"Revisar cadastro"))</f>
      </c>
      <c r="E35" s="3" t="n"/>
      <c r="F35" s="8">
        <f>IF(E35="","",IFERROR(VLOOKUP(E35,Participantes!$A$2:$F$101,2,FALSE),"Revisar cadastro"))</f>
      </c>
      <c r="G35" s="8">
        <f>IF(E35="","",IFERROR(VLOOKUP(E35,Participantes!$A$2:$F$101,4,FALSE),"Revisar cadastro"))</f>
      </c>
      <c r="H35" s="3" t="n"/>
      <c r="I35" s="3" t="n"/>
      <c r="J35" s="5" t="n"/>
      <c r="K35" s="5" t="n"/>
      <c r="L35" s="44">
        <f>IF(P35="OK",IF(OR(I35="Presente",I35="Atrasado"),(K35-J35+O35)*24-N35,0),"")</f>
      </c>
      <c r="M35" s="7" t="n"/>
      <c r="N35" s="43">
        <v>0</v>
      </c>
      <c r="O35" s="27">
        <v>0</v>
      </c>
      <c r="P35" s="7">
        <f>IF(COUNTA(A35:B35,E35,H35:K35,M35)=0,"",IFERROR(IF(AND(AND(B35&lt;&gt;"",E35&lt;&gt;"",COUNTIF(Resumo!$A$14:$A$113,B35)=1,COUNTIF(Participantes!$A$2:$A$101,E35)=1,COUNTIFS(Resumo!$A$14:$A$113,B35,Resumo!$B$14:$B$113,"&lt;&gt;")=1,COUNTIFS(Participantes!$A$2:$A$101,E35,Participantes!$B$2:$B$101,"&lt;&gt;")=1),C35&lt;&gt;"",F35&lt;&gt;"",ISNUMBER(A35),A35&gt;=1,A35=INT(A35),COUNTIFS($A$2:$A$101,A35,$B$2:$B$101,B35,$E$2:$E$101,E35)=1,OR(H35="Presencial",H35="Online",H35="Híbrida"),OR(I35="Presente",I35="Atrasado",I35="Ausente",I35="Justificado"),IF(OR(I35="Presente",I35="Atrasado"),AND(ISNUMBER(J35),ISNUMBER(K35),J35&gt;=0,J35&lt;1,K35&gt;=0,K35&lt;1,ISNUMBER(O35),OR(O35=0,O35=1),(K35-J35+O35)*24&gt;0,(K35-J35+O35)*24&lt;=24,ISNUMBER(N35),N35&gt;=0,N35&lt;=(K35-J35+O35)*24),AND(J35="",K35="",N35=0,O35=0))),"OK","Revisar dados"),"Revisar dados"))</f>
      </c>
    </row>
    <row r="36" ht="28" customHeight="1">
      <c r="A36" s="22" t="n"/>
      <c r="B36" s="3" t="n"/>
      <c r="C36" s="4">
        <f>IF(B36="","",IFERROR(VLOOKUP(B36,Resumo!$A$14:$B$113,2,FALSE),"Revisar cadastro"))</f>
      </c>
      <c r="D36" s="4">
        <f>IF(E36="","",IFERROR(VLOOKUP(E36,Participantes!$A$2:$F$101,3,FALSE),"Revisar cadastro"))</f>
      </c>
      <c r="E36" s="3" t="n"/>
      <c r="F36" s="4">
        <f>IF(E36="","",IFERROR(VLOOKUP(E36,Participantes!$A$2:$F$101,2,FALSE),"Revisar cadastro"))</f>
      </c>
      <c r="G36" s="4">
        <f>IF(E36="","",IFERROR(VLOOKUP(E36,Participantes!$A$2:$F$101,4,FALSE),"Revisar cadastro"))</f>
      </c>
      <c r="H36" s="3" t="n"/>
      <c r="I36" s="3" t="n"/>
      <c r="J36" s="5" t="n"/>
      <c r="K36" s="5" t="n"/>
      <c r="L36" s="42">
        <f>IF(P36="OK",IF(OR(I36="Presente",I36="Atrasado"),(K36-J36+O36)*24-N36,0),"")</f>
      </c>
      <c r="M36" s="7" t="n"/>
      <c r="N36" s="43">
        <v>0</v>
      </c>
      <c r="O36" s="27">
        <v>0</v>
      </c>
      <c r="P36" s="7">
        <f>IF(COUNTA(A36:B36,E36,H36:K36,M36)=0,"",IFERROR(IF(AND(AND(B36&lt;&gt;"",E36&lt;&gt;"",COUNTIF(Resumo!$A$14:$A$113,B36)=1,COUNTIF(Participantes!$A$2:$A$101,E36)=1,COUNTIFS(Resumo!$A$14:$A$113,B36,Resumo!$B$14:$B$113,"&lt;&gt;")=1,COUNTIFS(Participantes!$A$2:$A$101,E36,Participantes!$B$2:$B$101,"&lt;&gt;")=1),C36&lt;&gt;"",F36&lt;&gt;"",ISNUMBER(A36),A36&gt;=1,A36=INT(A36),COUNTIFS($A$2:$A$101,A36,$B$2:$B$101,B36,$E$2:$E$101,E36)=1,OR(H36="Presencial",H36="Online",H36="Híbrida"),OR(I36="Presente",I36="Atrasado",I36="Ausente",I36="Justificado"),IF(OR(I36="Presente",I36="Atrasado"),AND(ISNUMBER(J36),ISNUMBER(K36),J36&gt;=0,J36&lt;1,K36&gt;=0,K36&lt;1,ISNUMBER(O36),OR(O36=0,O36=1),(K36-J36+O36)*24&gt;0,(K36-J36+O36)*24&lt;=24,ISNUMBER(N36),N36&gt;=0,N36&lt;=(K36-J36+O36)*24),AND(J36="",K36="",N36=0,O36=0))),"OK","Revisar dados"),"Revisar dados"))</f>
      </c>
    </row>
    <row r="37" ht="28" customHeight="1">
      <c r="A37" s="22" t="n"/>
      <c r="B37" s="3" t="n"/>
      <c r="C37" s="8">
        <f>IF(B37="","",IFERROR(VLOOKUP(B37,Resumo!$A$14:$B$113,2,FALSE),"Revisar cadastro"))</f>
      </c>
      <c r="D37" s="8">
        <f>IF(E37="","",IFERROR(VLOOKUP(E37,Participantes!$A$2:$F$101,3,FALSE),"Revisar cadastro"))</f>
      </c>
      <c r="E37" s="3" t="n"/>
      <c r="F37" s="8">
        <f>IF(E37="","",IFERROR(VLOOKUP(E37,Participantes!$A$2:$F$101,2,FALSE),"Revisar cadastro"))</f>
      </c>
      <c r="G37" s="8">
        <f>IF(E37="","",IFERROR(VLOOKUP(E37,Participantes!$A$2:$F$101,4,FALSE),"Revisar cadastro"))</f>
      </c>
      <c r="H37" s="3" t="n"/>
      <c r="I37" s="3" t="n"/>
      <c r="J37" s="5" t="n"/>
      <c r="K37" s="5" t="n"/>
      <c r="L37" s="44">
        <f>IF(P37="OK",IF(OR(I37="Presente",I37="Atrasado"),(K37-J37+O37)*24-N37,0),"")</f>
      </c>
      <c r="M37" s="7" t="n"/>
      <c r="N37" s="43">
        <v>0</v>
      </c>
      <c r="O37" s="27">
        <v>0</v>
      </c>
      <c r="P37" s="7">
        <f>IF(COUNTA(A37:B37,E37,H37:K37,M37)=0,"",IFERROR(IF(AND(AND(B37&lt;&gt;"",E37&lt;&gt;"",COUNTIF(Resumo!$A$14:$A$113,B37)=1,COUNTIF(Participantes!$A$2:$A$101,E37)=1,COUNTIFS(Resumo!$A$14:$A$113,B37,Resumo!$B$14:$B$113,"&lt;&gt;")=1,COUNTIFS(Participantes!$A$2:$A$101,E37,Participantes!$B$2:$B$101,"&lt;&gt;")=1),C37&lt;&gt;"",F37&lt;&gt;"",ISNUMBER(A37),A37&gt;=1,A37=INT(A37),COUNTIFS($A$2:$A$101,A37,$B$2:$B$101,B37,$E$2:$E$101,E37)=1,OR(H37="Presencial",H37="Online",H37="Híbrida"),OR(I37="Presente",I37="Atrasado",I37="Ausente",I37="Justificado"),IF(OR(I37="Presente",I37="Atrasado"),AND(ISNUMBER(J37),ISNUMBER(K37),J37&gt;=0,J37&lt;1,K37&gt;=0,K37&lt;1,ISNUMBER(O37),OR(O37=0,O37=1),(K37-J37+O37)*24&gt;0,(K37-J37+O37)*24&lt;=24,ISNUMBER(N37),N37&gt;=0,N37&lt;=(K37-J37+O37)*24),AND(J37="",K37="",N37=0,O37=0))),"OK","Revisar dados"),"Revisar dados"))</f>
      </c>
    </row>
    <row r="38" ht="28" customHeight="1">
      <c r="A38" s="22" t="n"/>
      <c r="B38" s="3" t="n"/>
      <c r="C38" s="4">
        <f>IF(B38="","",IFERROR(VLOOKUP(B38,Resumo!$A$14:$B$113,2,FALSE),"Revisar cadastro"))</f>
      </c>
      <c r="D38" s="4">
        <f>IF(E38="","",IFERROR(VLOOKUP(E38,Participantes!$A$2:$F$101,3,FALSE),"Revisar cadastro"))</f>
      </c>
      <c r="E38" s="3" t="n"/>
      <c r="F38" s="4">
        <f>IF(E38="","",IFERROR(VLOOKUP(E38,Participantes!$A$2:$F$101,2,FALSE),"Revisar cadastro"))</f>
      </c>
      <c r="G38" s="4">
        <f>IF(E38="","",IFERROR(VLOOKUP(E38,Participantes!$A$2:$F$101,4,FALSE),"Revisar cadastro"))</f>
      </c>
      <c r="H38" s="3" t="n"/>
      <c r="I38" s="3" t="n"/>
      <c r="J38" s="5" t="n"/>
      <c r="K38" s="5" t="n"/>
      <c r="L38" s="42">
        <f>IF(P38="OK",IF(OR(I38="Presente",I38="Atrasado"),(K38-J38+O38)*24-N38,0),"")</f>
      </c>
      <c r="M38" s="7" t="n"/>
      <c r="N38" s="43">
        <v>0</v>
      </c>
      <c r="O38" s="27">
        <v>0</v>
      </c>
      <c r="P38" s="7">
        <f>IF(COUNTA(A38:B38,E38,H38:K38,M38)=0,"",IFERROR(IF(AND(AND(B38&lt;&gt;"",E38&lt;&gt;"",COUNTIF(Resumo!$A$14:$A$113,B38)=1,COUNTIF(Participantes!$A$2:$A$101,E38)=1,COUNTIFS(Resumo!$A$14:$A$113,B38,Resumo!$B$14:$B$113,"&lt;&gt;")=1,COUNTIFS(Participantes!$A$2:$A$101,E38,Participantes!$B$2:$B$101,"&lt;&gt;")=1),C38&lt;&gt;"",F38&lt;&gt;"",ISNUMBER(A38),A38&gt;=1,A38=INT(A38),COUNTIFS($A$2:$A$101,A38,$B$2:$B$101,B38,$E$2:$E$101,E38)=1,OR(H38="Presencial",H38="Online",H38="Híbrida"),OR(I38="Presente",I38="Atrasado",I38="Ausente",I38="Justificado"),IF(OR(I38="Presente",I38="Atrasado"),AND(ISNUMBER(J38),ISNUMBER(K38),J38&gt;=0,J38&lt;1,K38&gt;=0,K38&lt;1,ISNUMBER(O38),OR(O38=0,O38=1),(K38-J38+O38)*24&gt;0,(K38-J38+O38)*24&lt;=24,ISNUMBER(N38),N38&gt;=0,N38&lt;=(K38-J38+O38)*24),AND(J38="",K38="",N38=0,O38=0))),"OK","Revisar dados"),"Revisar dados"))</f>
      </c>
    </row>
    <row r="39" ht="28" customHeight="1">
      <c r="A39" s="22" t="n"/>
      <c r="B39" s="3" t="n"/>
      <c r="C39" s="8">
        <f>IF(B39="","",IFERROR(VLOOKUP(B39,Resumo!$A$14:$B$113,2,FALSE),"Revisar cadastro"))</f>
      </c>
      <c r="D39" s="8">
        <f>IF(E39="","",IFERROR(VLOOKUP(E39,Participantes!$A$2:$F$101,3,FALSE),"Revisar cadastro"))</f>
      </c>
      <c r="E39" s="3" t="n"/>
      <c r="F39" s="8">
        <f>IF(E39="","",IFERROR(VLOOKUP(E39,Participantes!$A$2:$F$101,2,FALSE),"Revisar cadastro"))</f>
      </c>
      <c r="G39" s="8">
        <f>IF(E39="","",IFERROR(VLOOKUP(E39,Participantes!$A$2:$F$101,4,FALSE),"Revisar cadastro"))</f>
      </c>
      <c r="H39" s="3" t="n"/>
      <c r="I39" s="3" t="n"/>
      <c r="J39" s="5" t="n"/>
      <c r="K39" s="5" t="n"/>
      <c r="L39" s="44">
        <f>IF(P39="OK",IF(OR(I39="Presente",I39="Atrasado"),(K39-J39+O39)*24-N39,0),"")</f>
      </c>
      <c r="M39" s="7" t="n"/>
      <c r="N39" s="43">
        <v>0</v>
      </c>
      <c r="O39" s="27">
        <v>0</v>
      </c>
      <c r="P39" s="7">
        <f>IF(COUNTA(A39:B39,E39,H39:K39,M39)=0,"",IFERROR(IF(AND(AND(B39&lt;&gt;"",E39&lt;&gt;"",COUNTIF(Resumo!$A$14:$A$113,B39)=1,COUNTIF(Participantes!$A$2:$A$101,E39)=1,COUNTIFS(Resumo!$A$14:$A$113,B39,Resumo!$B$14:$B$113,"&lt;&gt;")=1,COUNTIFS(Participantes!$A$2:$A$101,E39,Participantes!$B$2:$B$101,"&lt;&gt;")=1),C39&lt;&gt;"",F39&lt;&gt;"",ISNUMBER(A39),A39&gt;=1,A39=INT(A39),COUNTIFS($A$2:$A$101,A39,$B$2:$B$101,B39,$E$2:$E$101,E39)=1,OR(H39="Presencial",H39="Online",H39="Híbrida"),OR(I39="Presente",I39="Atrasado",I39="Ausente",I39="Justificado"),IF(OR(I39="Presente",I39="Atrasado"),AND(ISNUMBER(J39),ISNUMBER(K39),J39&gt;=0,J39&lt;1,K39&gt;=0,K39&lt;1,ISNUMBER(O39),OR(O39=0,O39=1),(K39-J39+O39)*24&gt;0,(K39-J39+O39)*24&lt;=24,ISNUMBER(N39),N39&gt;=0,N39&lt;=(K39-J39+O39)*24),AND(J39="",K39="",N39=0,O39=0))),"OK","Revisar dados"),"Revisar dados"))</f>
      </c>
    </row>
    <row r="40" ht="28" customHeight="1">
      <c r="A40" s="22" t="n"/>
      <c r="B40" s="3" t="n"/>
      <c r="C40" s="4">
        <f>IF(B40="","",IFERROR(VLOOKUP(B40,Resumo!$A$14:$B$113,2,FALSE),"Revisar cadastro"))</f>
      </c>
      <c r="D40" s="4">
        <f>IF(E40="","",IFERROR(VLOOKUP(E40,Participantes!$A$2:$F$101,3,FALSE),"Revisar cadastro"))</f>
      </c>
      <c r="E40" s="3" t="n"/>
      <c r="F40" s="4">
        <f>IF(E40="","",IFERROR(VLOOKUP(E40,Participantes!$A$2:$F$101,2,FALSE),"Revisar cadastro"))</f>
      </c>
      <c r="G40" s="4">
        <f>IF(E40="","",IFERROR(VLOOKUP(E40,Participantes!$A$2:$F$101,4,FALSE),"Revisar cadastro"))</f>
      </c>
      <c r="H40" s="3" t="n"/>
      <c r="I40" s="3" t="n"/>
      <c r="J40" s="5" t="n"/>
      <c r="K40" s="5" t="n"/>
      <c r="L40" s="42">
        <f>IF(P40="OK",IF(OR(I40="Presente",I40="Atrasado"),(K40-J40+O40)*24-N40,0),"")</f>
      </c>
      <c r="M40" s="7" t="n"/>
      <c r="N40" s="43">
        <v>0</v>
      </c>
      <c r="O40" s="27">
        <v>0</v>
      </c>
      <c r="P40" s="7">
        <f>IF(COUNTA(A40:B40,E40,H40:K40,M40)=0,"",IFERROR(IF(AND(AND(B40&lt;&gt;"",E40&lt;&gt;"",COUNTIF(Resumo!$A$14:$A$113,B40)=1,COUNTIF(Participantes!$A$2:$A$101,E40)=1,COUNTIFS(Resumo!$A$14:$A$113,B40,Resumo!$B$14:$B$113,"&lt;&gt;")=1,COUNTIFS(Participantes!$A$2:$A$101,E40,Participantes!$B$2:$B$101,"&lt;&gt;")=1),C40&lt;&gt;"",F40&lt;&gt;"",ISNUMBER(A40),A40&gt;=1,A40=INT(A40),COUNTIFS($A$2:$A$101,A40,$B$2:$B$101,B40,$E$2:$E$101,E40)=1,OR(H40="Presencial",H40="Online",H40="Híbrida"),OR(I40="Presente",I40="Atrasado",I40="Ausente",I40="Justificado"),IF(OR(I40="Presente",I40="Atrasado"),AND(ISNUMBER(J40),ISNUMBER(K40),J40&gt;=0,J40&lt;1,K40&gt;=0,K40&lt;1,ISNUMBER(O40),OR(O40=0,O40=1),(K40-J40+O40)*24&gt;0,(K40-J40+O40)*24&lt;=24,ISNUMBER(N40),N40&gt;=0,N40&lt;=(K40-J40+O40)*24),AND(J40="",K40="",N40=0,O40=0))),"OK","Revisar dados"),"Revisar dados"))</f>
      </c>
    </row>
    <row r="41" ht="28" customHeight="1">
      <c r="A41" s="22" t="n"/>
      <c r="B41" s="3" t="n"/>
      <c r="C41" s="8">
        <f>IF(B41="","",IFERROR(VLOOKUP(B41,Resumo!$A$14:$B$113,2,FALSE),"Revisar cadastro"))</f>
      </c>
      <c r="D41" s="8">
        <f>IF(E41="","",IFERROR(VLOOKUP(E41,Participantes!$A$2:$F$101,3,FALSE),"Revisar cadastro"))</f>
      </c>
      <c r="E41" s="3" t="n"/>
      <c r="F41" s="8">
        <f>IF(E41="","",IFERROR(VLOOKUP(E41,Participantes!$A$2:$F$101,2,FALSE),"Revisar cadastro"))</f>
      </c>
      <c r="G41" s="8">
        <f>IF(E41="","",IFERROR(VLOOKUP(E41,Participantes!$A$2:$F$101,4,FALSE),"Revisar cadastro"))</f>
      </c>
      <c r="H41" s="3" t="n"/>
      <c r="I41" s="3" t="n"/>
      <c r="J41" s="5" t="n"/>
      <c r="K41" s="5" t="n"/>
      <c r="L41" s="44">
        <f>IF(P41="OK",IF(OR(I41="Presente",I41="Atrasado"),(K41-J41+O41)*24-N41,0),"")</f>
      </c>
      <c r="M41" s="7" t="n"/>
      <c r="N41" s="43">
        <v>0</v>
      </c>
      <c r="O41" s="27">
        <v>0</v>
      </c>
      <c r="P41" s="7">
        <f>IF(COUNTA(A41:B41,E41,H41:K41,M41)=0,"",IFERROR(IF(AND(AND(B41&lt;&gt;"",E41&lt;&gt;"",COUNTIF(Resumo!$A$14:$A$113,B41)=1,COUNTIF(Participantes!$A$2:$A$101,E41)=1,COUNTIFS(Resumo!$A$14:$A$113,B41,Resumo!$B$14:$B$113,"&lt;&gt;")=1,COUNTIFS(Participantes!$A$2:$A$101,E41,Participantes!$B$2:$B$101,"&lt;&gt;")=1),C41&lt;&gt;"",F41&lt;&gt;"",ISNUMBER(A41),A41&gt;=1,A41=INT(A41),COUNTIFS($A$2:$A$101,A41,$B$2:$B$101,B41,$E$2:$E$101,E41)=1,OR(H41="Presencial",H41="Online",H41="Híbrida"),OR(I41="Presente",I41="Atrasado",I41="Ausente",I41="Justificado"),IF(OR(I41="Presente",I41="Atrasado"),AND(ISNUMBER(J41),ISNUMBER(K41),J41&gt;=0,J41&lt;1,K41&gt;=0,K41&lt;1,ISNUMBER(O41),OR(O41=0,O41=1),(K41-J41+O41)*24&gt;0,(K41-J41+O41)*24&lt;=24,ISNUMBER(N41),N41&gt;=0,N41&lt;=(K41-J41+O41)*24),AND(J41="",K41="",N41=0,O41=0))),"OK","Revisar dados"),"Revisar dados"))</f>
      </c>
    </row>
    <row r="42" ht="28" customHeight="1">
      <c r="A42" s="22" t="n"/>
      <c r="B42" s="3" t="n"/>
      <c r="C42" s="4">
        <f>IF(B42="","",IFERROR(VLOOKUP(B42,Resumo!$A$14:$B$113,2,FALSE),"Revisar cadastro"))</f>
      </c>
      <c r="D42" s="4">
        <f>IF(E42="","",IFERROR(VLOOKUP(E42,Participantes!$A$2:$F$101,3,FALSE),"Revisar cadastro"))</f>
      </c>
      <c r="E42" s="3" t="n"/>
      <c r="F42" s="4">
        <f>IF(E42="","",IFERROR(VLOOKUP(E42,Participantes!$A$2:$F$101,2,FALSE),"Revisar cadastro"))</f>
      </c>
      <c r="G42" s="4">
        <f>IF(E42="","",IFERROR(VLOOKUP(E42,Participantes!$A$2:$F$101,4,FALSE),"Revisar cadastro"))</f>
      </c>
      <c r="H42" s="3" t="n"/>
      <c r="I42" s="3" t="n"/>
      <c r="J42" s="5" t="n"/>
      <c r="K42" s="5" t="n"/>
      <c r="L42" s="42">
        <f>IF(P42="OK",IF(OR(I42="Presente",I42="Atrasado"),(K42-J42+O42)*24-N42,0),"")</f>
      </c>
      <c r="M42" s="7" t="n"/>
      <c r="N42" s="43">
        <v>0</v>
      </c>
      <c r="O42" s="27">
        <v>0</v>
      </c>
      <c r="P42" s="7">
        <f>IF(COUNTA(A42:B42,E42,H42:K42,M42)=0,"",IFERROR(IF(AND(AND(B42&lt;&gt;"",E42&lt;&gt;"",COUNTIF(Resumo!$A$14:$A$113,B42)=1,COUNTIF(Participantes!$A$2:$A$101,E42)=1,COUNTIFS(Resumo!$A$14:$A$113,B42,Resumo!$B$14:$B$113,"&lt;&gt;")=1,COUNTIFS(Participantes!$A$2:$A$101,E42,Participantes!$B$2:$B$101,"&lt;&gt;")=1),C42&lt;&gt;"",F42&lt;&gt;"",ISNUMBER(A42),A42&gt;=1,A42=INT(A42),COUNTIFS($A$2:$A$101,A42,$B$2:$B$101,B42,$E$2:$E$101,E42)=1,OR(H42="Presencial",H42="Online",H42="Híbrida"),OR(I42="Presente",I42="Atrasado",I42="Ausente",I42="Justificado"),IF(OR(I42="Presente",I42="Atrasado"),AND(ISNUMBER(J42),ISNUMBER(K42),J42&gt;=0,J42&lt;1,K42&gt;=0,K42&lt;1,ISNUMBER(O42),OR(O42=0,O42=1),(K42-J42+O42)*24&gt;0,(K42-J42+O42)*24&lt;=24,ISNUMBER(N42),N42&gt;=0,N42&lt;=(K42-J42+O42)*24),AND(J42="",K42="",N42=0,O42=0))),"OK","Revisar dados"),"Revisar dados"))</f>
      </c>
    </row>
    <row r="43" ht="28" customHeight="1">
      <c r="A43" s="22" t="n"/>
      <c r="B43" s="3" t="n"/>
      <c r="C43" s="8">
        <f>IF(B43="","",IFERROR(VLOOKUP(B43,Resumo!$A$14:$B$113,2,FALSE),"Revisar cadastro"))</f>
      </c>
      <c r="D43" s="8">
        <f>IF(E43="","",IFERROR(VLOOKUP(E43,Participantes!$A$2:$F$101,3,FALSE),"Revisar cadastro"))</f>
      </c>
      <c r="E43" s="3" t="n"/>
      <c r="F43" s="8">
        <f>IF(E43="","",IFERROR(VLOOKUP(E43,Participantes!$A$2:$F$101,2,FALSE),"Revisar cadastro"))</f>
      </c>
      <c r="G43" s="8">
        <f>IF(E43="","",IFERROR(VLOOKUP(E43,Participantes!$A$2:$F$101,4,FALSE),"Revisar cadastro"))</f>
      </c>
      <c r="H43" s="3" t="n"/>
      <c r="I43" s="3" t="n"/>
      <c r="J43" s="5" t="n"/>
      <c r="K43" s="5" t="n"/>
      <c r="L43" s="44">
        <f>IF(P43="OK",IF(OR(I43="Presente",I43="Atrasado"),(K43-J43+O43)*24-N43,0),"")</f>
      </c>
      <c r="M43" s="7" t="n"/>
      <c r="N43" s="43">
        <v>0</v>
      </c>
      <c r="O43" s="27">
        <v>0</v>
      </c>
      <c r="P43" s="7">
        <f>IF(COUNTA(A43:B43,E43,H43:K43,M43)=0,"",IFERROR(IF(AND(AND(B43&lt;&gt;"",E43&lt;&gt;"",COUNTIF(Resumo!$A$14:$A$113,B43)=1,COUNTIF(Participantes!$A$2:$A$101,E43)=1,COUNTIFS(Resumo!$A$14:$A$113,B43,Resumo!$B$14:$B$113,"&lt;&gt;")=1,COUNTIFS(Participantes!$A$2:$A$101,E43,Participantes!$B$2:$B$101,"&lt;&gt;")=1),C43&lt;&gt;"",F43&lt;&gt;"",ISNUMBER(A43),A43&gt;=1,A43=INT(A43),COUNTIFS($A$2:$A$101,A43,$B$2:$B$101,B43,$E$2:$E$101,E43)=1,OR(H43="Presencial",H43="Online",H43="Híbrida"),OR(I43="Presente",I43="Atrasado",I43="Ausente",I43="Justificado"),IF(OR(I43="Presente",I43="Atrasado"),AND(ISNUMBER(J43),ISNUMBER(K43),J43&gt;=0,J43&lt;1,K43&gt;=0,K43&lt;1,ISNUMBER(O43),OR(O43=0,O43=1),(K43-J43+O43)*24&gt;0,(K43-J43+O43)*24&lt;=24,ISNUMBER(N43),N43&gt;=0,N43&lt;=(K43-J43+O43)*24),AND(J43="",K43="",N43=0,O43=0))),"OK","Revisar dados"),"Revisar dados"))</f>
      </c>
    </row>
    <row r="44" ht="28" customHeight="1">
      <c r="A44" s="22" t="n"/>
      <c r="B44" s="3" t="n"/>
      <c r="C44" s="4">
        <f>IF(B44="","",IFERROR(VLOOKUP(B44,Resumo!$A$14:$B$113,2,FALSE),"Revisar cadastro"))</f>
      </c>
      <c r="D44" s="4">
        <f>IF(E44="","",IFERROR(VLOOKUP(E44,Participantes!$A$2:$F$101,3,FALSE),"Revisar cadastro"))</f>
      </c>
      <c r="E44" s="3" t="n"/>
      <c r="F44" s="4">
        <f>IF(E44="","",IFERROR(VLOOKUP(E44,Participantes!$A$2:$F$101,2,FALSE),"Revisar cadastro"))</f>
      </c>
      <c r="G44" s="4">
        <f>IF(E44="","",IFERROR(VLOOKUP(E44,Participantes!$A$2:$F$101,4,FALSE),"Revisar cadastro"))</f>
      </c>
      <c r="H44" s="3" t="n"/>
      <c r="I44" s="3" t="n"/>
      <c r="J44" s="5" t="n"/>
      <c r="K44" s="5" t="n"/>
      <c r="L44" s="42">
        <f>IF(P44="OK",IF(OR(I44="Presente",I44="Atrasado"),(K44-J44+O44)*24-N44,0),"")</f>
      </c>
      <c r="M44" s="7" t="n"/>
      <c r="N44" s="43">
        <v>0</v>
      </c>
      <c r="O44" s="27">
        <v>0</v>
      </c>
      <c r="P44" s="7">
        <f>IF(COUNTA(A44:B44,E44,H44:K44,M44)=0,"",IFERROR(IF(AND(AND(B44&lt;&gt;"",E44&lt;&gt;"",COUNTIF(Resumo!$A$14:$A$113,B44)=1,COUNTIF(Participantes!$A$2:$A$101,E44)=1,COUNTIFS(Resumo!$A$14:$A$113,B44,Resumo!$B$14:$B$113,"&lt;&gt;")=1,COUNTIFS(Participantes!$A$2:$A$101,E44,Participantes!$B$2:$B$101,"&lt;&gt;")=1),C44&lt;&gt;"",F44&lt;&gt;"",ISNUMBER(A44),A44&gt;=1,A44=INT(A44),COUNTIFS($A$2:$A$101,A44,$B$2:$B$101,B44,$E$2:$E$101,E44)=1,OR(H44="Presencial",H44="Online",H44="Híbrida"),OR(I44="Presente",I44="Atrasado",I44="Ausente",I44="Justificado"),IF(OR(I44="Presente",I44="Atrasado"),AND(ISNUMBER(J44),ISNUMBER(K44),J44&gt;=0,J44&lt;1,K44&gt;=0,K44&lt;1,ISNUMBER(O44),OR(O44=0,O44=1),(K44-J44+O44)*24&gt;0,(K44-J44+O44)*24&lt;=24,ISNUMBER(N44),N44&gt;=0,N44&lt;=(K44-J44+O44)*24),AND(J44="",K44="",N44=0,O44=0))),"OK","Revisar dados"),"Revisar dados"))</f>
      </c>
    </row>
    <row r="45" ht="28" customHeight="1">
      <c r="A45" s="22" t="n"/>
      <c r="B45" s="3" t="n"/>
      <c r="C45" s="8">
        <f>IF(B45="","",IFERROR(VLOOKUP(B45,Resumo!$A$14:$B$113,2,FALSE),"Revisar cadastro"))</f>
      </c>
      <c r="D45" s="8">
        <f>IF(E45="","",IFERROR(VLOOKUP(E45,Participantes!$A$2:$F$101,3,FALSE),"Revisar cadastro"))</f>
      </c>
      <c r="E45" s="3" t="n"/>
      <c r="F45" s="8">
        <f>IF(E45="","",IFERROR(VLOOKUP(E45,Participantes!$A$2:$F$101,2,FALSE),"Revisar cadastro"))</f>
      </c>
      <c r="G45" s="8">
        <f>IF(E45="","",IFERROR(VLOOKUP(E45,Participantes!$A$2:$F$101,4,FALSE),"Revisar cadastro"))</f>
      </c>
      <c r="H45" s="3" t="n"/>
      <c r="I45" s="3" t="n"/>
      <c r="J45" s="5" t="n"/>
      <c r="K45" s="5" t="n"/>
      <c r="L45" s="44">
        <f>IF(P45="OK",IF(OR(I45="Presente",I45="Atrasado"),(K45-J45+O45)*24-N45,0),"")</f>
      </c>
      <c r="M45" s="7" t="n"/>
      <c r="N45" s="43">
        <v>0</v>
      </c>
      <c r="O45" s="27">
        <v>0</v>
      </c>
      <c r="P45" s="7">
        <f>IF(COUNTA(A45:B45,E45,H45:K45,M45)=0,"",IFERROR(IF(AND(AND(B45&lt;&gt;"",E45&lt;&gt;"",COUNTIF(Resumo!$A$14:$A$113,B45)=1,COUNTIF(Participantes!$A$2:$A$101,E45)=1,COUNTIFS(Resumo!$A$14:$A$113,B45,Resumo!$B$14:$B$113,"&lt;&gt;")=1,COUNTIFS(Participantes!$A$2:$A$101,E45,Participantes!$B$2:$B$101,"&lt;&gt;")=1),C45&lt;&gt;"",F45&lt;&gt;"",ISNUMBER(A45),A45&gt;=1,A45=INT(A45),COUNTIFS($A$2:$A$101,A45,$B$2:$B$101,B45,$E$2:$E$101,E45)=1,OR(H45="Presencial",H45="Online",H45="Híbrida"),OR(I45="Presente",I45="Atrasado",I45="Ausente",I45="Justificado"),IF(OR(I45="Presente",I45="Atrasado"),AND(ISNUMBER(J45),ISNUMBER(K45),J45&gt;=0,J45&lt;1,K45&gt;=0,K45&lt;1,ISNUMBER(O45),OR(O45=0,O45=1),(K45-J45+O45)*24&gt;0,(K45-J45+O45)*24&lt;=24,ISNUMBER(N45),N45&gt;=0,N45&lt;=(K45-J45+O45)*24),AND(J45="",K45="",N45=0,O45=0))),"OK","Revisar dados"),"Revisar dados"))</f>
      </c>
    </row>
    <row r="46" ht="28" customHeight="1">
      <c r="A46" s="22" t="n"/>
      <c r="B46" s="3" t="n"/>
      <c r="C46" s="4">
        <f>IF(B46="","",IFERROR(VLOOKUP(B46,Resumo!$A$14:$B$113,2,FALSE),"Revisar cadastro"))</f>
      </c>
      <c r="D46" s="4">
        <f>IF(E46="","",IFERROR(VLOOKUP(E46,Participantes!$A$2:$F$101,3,FALSE),"Revisar cadastro"))</f>
      </c>
      <c r="E46" s="3" t="n"/>
      <c r="F46" s="4">
        <f>IF(E46="","",IFERROR(VLOOKUP(E46,Participantes!$A$2:$F$101,2,FALSE),"Revisar cadastro"))</f>
      </c>
      <c r="G46" s="4">
        <f>IF(E46="","",IFERROR(VLOOKUP(E46,Participantes!$A$2:$F$101,4,FALSE),"Revisar cadastro"))</f>
      </c>
      <c r="H46" s="3" t="n"/>
      <c r="I46" s="3" t="n"/>
      <c r="J46" s="5" t="n"/>
      <c r="K46" s="5" t="n"/>
      <c r="L46" s="42">
        <f>IF(P46="OK",IF(OR(I46="Presente",I46="Atrasado"),(K46-J46+O46)*24-N46,0),"")</f>
      </c>
      <c r="M46" s="7" t="n"/>
      <c r="N46" s="43">
        <v>0</v>
      </c>
      <c r="O46" s="27">
        <v>0</v>
      </c>
      <c r="P46" s="7">
        <f>IF(COUNTA(A46:B46,E46,H46:K46,M46)=0,"",IFERROR(IF(AND(AND(B46&lt;&gt;"",E46&lt;&gt;"",COUNTIF(Resumo!$A$14:$A$113,B46)=1,COUNTIF(Participantes!$A$2:$A$101,E46)=1,COUNTIFS(Resumo!$A$14:$A$113,B46,Resumo!$B$14:$B$113,"&lt;&gt;")=1,COUNTIFS(Participantes!$A$2:$A$101,E46,Participantes!$B$2:$B$101,"&lt;&gt;")=1),C46&lt;&gt;"",F46&lt;&gt;"",ISNUMBER(A46),A46&gt;=1,A46=INT(A46),COUNTIFS($A$2:$A$101,A46,$B$2:$B$101,B46,$E$2:$E$101,E46)=1,OR(H46="Presencial",H46="Online",H46="Híbrida"),OR(I46="Presente",I46="Atrasado",I46="Ausente",I46="Justificado"),IF(OR(I46="Presente",I46="Atrasado"),AND(ISNUMBER(J46),ISNUMBER(K46),J46&gt;=0,J46&lt;1,K46&gt;=0,K46&lt;1,ISNUMBER(O46),OR(O46=0,O46=1),(K46-J46+O46)*24&gt;0,(K46-J46+O46)*24&lt;=24,ISNUMBER(N46),N46&gt;=0,N46&lt;=(K46-J46+O46)*24),AND(J46="",K46="",N46=0,O46=0))),"OK","Revisar dados"),"Revisar dados"))</f>
      </c>
    </row>
    <row r="47" ht="28" customHeight="1">
      <c r="A47" s="22" t="n"/>
      <c r="B47" s="3" t="n"/>
      <c r="C47" s="8">
        <f>IF(B47="","",IFERROR(VLOOKUP(B47,Resumo!$A$14:$B$113,2,FALSE),"Revisar cadastro"))</f>
      </c>
      <c r="D47" s="8">
        <f>IF(E47="","",IFERROR(VLOOKUP(E47,Participantes!$A$2:$F$101,3,FALSE),"Revisar cadastro"))</f>
      </c>
      <c r="E47" s="3" t="n"/>
      <c r="F47" s="8">
        <f>IF(E47="","",IFERROR(VLOOKUP(E47,Participantes!$A$2:$F$101,2,FALSE),"Revisar cadastro"))</f>
      </c>
      <c r="G47" s="8">
        <f>IF(E47="","",IFERROR(VLOOKUP(E47,Participantes!$A$2:$F$101,4,FALSE),"Revisar cadastro"))</f>
      </c>
      <c r="H47" s="3" t="n"/>
      <c r="I47" s="3" t="n"/>
      <c r="J47" s="5" t="n"/>
      <c r="K47" s="5" t="n"/>
      <c r="L47" s="44">
        <f>IF(P47="OK",IF(OR(I47="Presente",I47="Atrasado"),(K47-J47+O47)*24-N47,0),"")</f>
      </c>
      <c r="M47" s="7" t="n"/>
      <c r="N47" s="43">
        <v>0</v>
      </c>
      <c r="O47" s="27">
        <v>0</v>
      </c>
      <c r="P47" s="7">
        <f>IF(COUNTA(A47:B47,E47,H47:K47,M47)=0,"",IFERROR(IF(AND(AND(B47&lt;&gt;"",E47&lt;&gt;"",COUNTIF(Resumo!$A$14:$A$113,B47)=1,COUNTIF(Participantes!$A$2:$A$101,E47)=1,COUNTIFS(Resumo!$A$14:$A$113,B47,Resumo!$B$14:$B$113,"&lt;&gt;")=1,COUNTIFS(Participantes!$A$2:$A$101,E47,Participantes!$B$2:$B$101,"&lt;&gt;")=1),C47&lt;&gt;"",F47&lt;&gt;"",ISNUMBER(A47),A47&gt;=1,A47=INT(A47),COUNTIFS($A$2:$A$101,A47,$B$2:$B$101,B47,$E$2:$E$101,E47)=1,OR(H47="Presencial",H47="Online",H47="Híbrida"),OR(I47="Presente",I47="Atrasado",I47="Ausente",I47="Justificado"),IF(OR(I47="Presente",I47="Atrasado"),AND(ISNUMBER(J47),ISNUMBER(K47),J47&gt;=0,J47&lt;1,K47&gt;=0,K47&lt;1,ISNUMBER(O47),OR(O47=0,O47=1),(K47-J47+O47)*24&gt;0,(K47-J47+O47)*24&lt;=24,ISNUMBER(N47),N47&gt;=0,N47&lt;=(K47-J47+O47)*24),AND(J47="",K47="",N47=0,O47=0))),"OK","Revisar dados"),"Revisar dados"))</f>
      </c>
    </row>
    <row r="48" ht="28" customHeight="1">
      <c r="A48" s="22" t="n"/>
      <c r="B48" s="3" t="n"/>
      <c r="C48" s="4">
        <f>IF(B48="","",IFERROR(VLOOKUP(B48,Resumo!$A$14:$B$113,2,FALSE),"Revisar cadastro"))</f>
      </c>
      <c r="D48" s="4">
        <f>IF(E48="","",IFERROR(VLOOKUP(E48,Participantes!$A$2:$F$101,3,FALSE),"Revisar cadastro"))</f>
      </c>
      <c r="E48" s="3" t="n"/>
      <c r="F48" s="4">
        <f>IF(E48="","",IFERROR(VLOOKUP(E48,Participantes!$A$2:$F$101,2,FALSE),"Revisar cadastro"))</f>
      </c>
      <c r="G48" s="4">
        <f>IF(E48="","",IFERROR(VLOOKUP(E48,Participantes!$A$2:$F$101,4,FALSE),"Revisar cadastro"))</f>
      </c>
      <c r="H48" s="3" t="n"/>
      <c r="I48" s="3" t="n"/>
      <c r="J48" s="5" t="n"/>
      <c r="K48" s="5" t="n"/>
      <c r="L48" s="42">
        <f>IF(P48="OK",IF(OR(I48="Presente",I48="Atrasado"),(K48-J48+O48)*24-N48,0),"")</f>
      </c>
      <c r="M48" s="7" t="n"/>
      <c r="N48" s="43">
        <v>0</v>
      </c>
      <c r="O48" s="27">
        <v>0</v>
      </c>
      <c r="P48" s="7">
        <f>IF(COUNTA(A48:B48,E48,H48:K48,M48)=0,"",IFERROR(IF(AND(AND(B48&lt;&gt;"",E48&lt;&gt;"",COUNTIF(Resumo!$A$14:$A$113,B48)=1,COUNTIF(Participantes!$A$2:$A$101,E48)=1,COUNTIFS(Resumo!$A$14:$A$113,B48,Resumo!$B$14:$B$113,"&lt;&gt;")=1,COUNTIFS(Participantes!$A$2:$A$101,E48,Participantes!$B$2:$B$101,"&lt;&gt;")=1),C48&lt;&gt;"",F48&lt;&gt;"",ISNUMBER(A48),A48&gt;=1,A48=INT(A48),COUNTIFS($A$2:$A$101,A48,$B$2:$B$101,B48,$E$2:$E$101,E48)=1,OR(H48="Presencial",H48="Online",H48="Híbrida"),OR(I48="Presente",I48="Atrasado",I48="Ausente",I48="Justificado"),IF(OR(I48="Presente",I48="Atrasado"),AND(ISNUMBER(J48),ISNUMBER(K48),J48&gt;=0,J48&lt;1,K48&gt;=0,K48&lt;1,ISNUMBER(O48),OR(O48=0,O48=1),(K48-J48+O48)*24&gt;0,(K48-J48+O48)*24&lt;=24,ISNUMBER(N48),N48&gt;=0,N48&lt;=(K48-J48+O48)*24),AND(J48="",K48="",N48=0,O48=0))),"OK","Revisar dados"),"Revisar dados"))</f>
      </c>
    </row>
    <row r="49" ht="28" customHeight="1">
      <c r="A49" s="22" t="n"/>
      <c r="B49" s="3" t="n"/>
      <c r="C49" s="8">
        <f>IF(B49="","",IFERROR(VLOOKUP(B49,Resumo!$A$14:$B$113,2,FALSE),"Revisar cadastro"))</f>
      </c>
      <c r="D49" s="8">
        <f>IF(E49="","",IFERROR(VLOOKUP(E49,Participantes!$A$2:$F$101,3,FALSE),"Revisar cadastro"))</f>
      </c>
      <c r="E49" s="3" t="n"/>
      <c r="F49" s="8">
        <f>IF(E49="","",IFERROR(VLOOKUP(E49,Participantes!$A$2:$F$101,2,FALSE),"Revisar cadastro"))</f>
      </c>
      <c r="G49" s="8">
        <f>IF(E49="","",IFERROR(VLOOKUP(E49,Participantes!$A$2:$F$101,4,FALSE),"Revisar cadastro"))</f>
      </c>
      <c r="H49" s="3" t="n"/>
      <c r="I49" s="3" t="n"/>
      <c r="J49" s="5" t="n"/>
      <c r="K49" s="5" t="n"/>
      <c r="L49" s="44">
        <f>IF(P49="OK",IF(OR(I49="Presente",I49="Atrasado"),(K49-J49+O49)*24-N49,0),"")</f>
      </c>
      <c r="M49" s="7" t="n"/>
      <c r="N49" s="43">
        <v>0</v>
      </c>
      <c r="O49" s="27">
        <v>0</v>
      </c>
      <c r="P49" s="7">
        <f>IF(COUNTA(A49:B49,E49,H49:K49,M49)=0,"",IFERROR(IF(AND(AND(B49&lt;&gt;"",E49&lt;&gt;"",COUNTIF(Resumo!$A$14:$A$113,B49)=1,COUNTIF(Participantes!$A$2:$A$101,E49)=1,COUNTIFS(Resumo!$A$14:$A$113,B49,Resumo!$B$14:$B$113,"&lt;&gt;")=1,COUNTIFS(Participantes!$A$2:$A$101,E49,Participantes!$B$2:$B$101,"&lt;&gt;")=1),C49&lt;&gt;"",F49&lt;&gt;"",ISNUMBER(A49),A49&gt;=1,A49=INT(A49),COUNTIFS($A$2:$A$101,A49,$B$2:$B$101,B49,$E$2:$E$101,E49)=1,OR(H49="Presencial",H49="Online",H49="Híbrida"),OR(I49="Presente",I49="Atrasado",I49="Ausente",I49="Justificado"),IF(OR(I49="Presente",I49="Atrasado"),AND(ISNUMBER(J49),ISNUMBER(K49),J49&gt;=0,J49&lt;1,K49&gt;=0,K49&lt;1,ISNUMBER(O49),OR(O49=0,O49=1),(K49-J49+O49)*24&gt;0,(K49-J49+O49)*24&lt;=24,ISNUMBER(N49),N49&gt;=0,N49&lt;=(K49-J49+O49)*24),AND(J49="",K49="",N49=0,O49=0))),"OK","Revisar dados"),"Revisar dados"))</f>
      </c>
    </row>
    <row r="50" ht="28" customHeight="1">
      <c r="A50" s="22" t="n"/>
      <c r="B50" s="3" t="n"/>
      <c r="C50" s="4">
        <f>IF(B50="","",IFERROR(VLOOKUP(B50,Resumo!$A$14:$B$113,2,FALSE),"Revisar cadastro"))</f>
      </c>
      <c r="D50" s="4">
        <f>IF(E50="","",IFERROR(VLOOKUP(E50,Participantes!$A$2:$F$101,3,FALSE),"Revisar cadastro"))</f>
      </c>
      <c r="E50" s="3" t="n"/>
      <c r="F50" s="4">
        <f>IF(E50="","",IFERROR(VLOOKUP(E50,Participantes!$A$2:$F$101,2,FALSE),"Revisar cadastro"))</f>
      </c>
      <c r="G50" s="4">
        <f>IF(E50="","",IFERROR(VLOOKUP(E50,Participantes!$A$2:$F$101,4,FALSE),"Revisar cadastro"))</f>
      </c>
      <c r="H50" s="3" t="n"/>
      <c r="I50" s="3" t="n"/>
      <c r="J50" s="5" t="n"/>
      <c r="K50" s="5" t="n"/>
      <c r="L50" s="42">
        <f>IF(P50="OK",IF(OR(I50="Presente",I50="Atrasado"),(K50-J50+O50)*24-N50,0),"")</f>
      </c>
      <c r="M50" s="7" t="n"/>
      <c r="N50" s="43">
        <v>0</v>
      </c>
      <c r="O50" s="27">
        <v>0</v>
      </c>
      <c r="P50" s="7">
        <f>IF(COUNTA(A50:B50,E50,H50:K50,M50)=0,"",IFERROR(IF(AND(AND(B50&lt;&gt;"",E50&lt;&gt;"",COUNTIF(Resumo!$A$14:$A$113,B50)=1,COUNTIF(Participantes!$A$2:$A$101,E50)=1,COUNTIFS(Resumo!$A$14:$A$113,B50,Resumo!$B$14:$B$113,"&lt;&gt;")=1,COUNTIFS(Participantes!$A$2:$A$101,E50,Participantes!$B$2:$B$101,"&lt;&gt;")=1),C50&lt;&gt;"",F50&lt;&gt;"",ISNUMBER(A50),A50&gt;=1,A50=INT(A50),COUNTIFS($A$2:$A$101,A50,$B$2:$B$101,B50,$E$2:$E$101,E50)=1,OR(H50="Presencial",H50="Online",H50="Híbrida"),OR(I50="Presente",I50="Atrasado",I50="Ausente",I50="Justificado"),IF(OR(I50="Presente",I50="Atrasado"),AND(ISNUMBER(J50),ISNUMBER(K50),J50&gt;=0,J50&lt;1,K50&gt;=0,K50&lt;1,ISNUMBER(O50),OR(O50=0,O50=1),(K50-J50+O50)*24&gt;0,(K50-J50+O50)*24&lt;=24,ISNUMBER(N50),N50&gt;=0,N50&lt;=(K50-J50+O50)*24),AND(J50="",K50="",N50=0,O50=0))),"OK","Revisar dados"),"Revisar dados"))</f>
      </c>
    </row>
    <row r="51" ht="28" customHeight="1">
      <c r="A51" s="22" t="n"/>
      <c r="B51" s="3" t="n"/>
      <c r="C51" s="8">
        <f>IF(B51="","",IFERROR(VLOOKUP(B51,Resumo!$A$14:$B$113,2,FALSE),"Revisar cadastro"))</f>
      </c>
      <c r="D51" s="8">
        <f>IF(E51="","",IFERROR(VLOOKUP(E51,Participantes!$A$2:$F$101,3,FALSE),"Revisar cadastro"))</f>
      </c>
      <c r="E51" s="3" t="n"/>
      <c r="F51" s="8">
        <f>IF(E51="","",IFERROR(VLOOKUP(E51,Participantes!$A$2:$F$101,2,FALSE),"Revisar cadastro"))</f>
      </c>
      <c r="G51" s="8">
        <f>IF(E51="","",IFERROR(VLOOKUP(E51,Participantes!$A$2:$F$101,4,FALSE),"Revisar cadastro"))</f>
      </c>
      <c r="H51" s="3" t="n"/>
      <c r="I51" s="3" t="n"/>
      <c r="J51" s="5" t="n"/>
      <c r="K51" s="5" t="n"/>
      <c r="L51" s="44">
        <f>IF(P51="OK",IF(OR(I51="Presente",I51="Atrasado"),(K51-J51+O51)*24-N51,0),"")</f>
      </c>
      <c r="M51" s="7" t="n"/>
      <c r="N51" s="43">
        <v>0</v>
      </c>
      <c r="O51" s="27">
        <v>0</v>
      </c>
      <c r="P51" s="7">
        <f>IF(COUNTA(A51:B51,E51,H51:K51,M51)=0,"",IFERROR(IF(AND(AND(B51&lt;&gt;"",E51&lt;&gt;"",COUNTIF(Resumo!$A$14:$A$113,B51)=1,COUNTIF(Participantes!$A$2:$A$101,E51)=1,COUNTIFS(Resumo!$A$14:$A$113,B51,Resumo!$B$14:$B$113,"&lt;&gt;")=1,COUNTIFS(Participantes!$A$2:$A$101,E51,Participantes!$B$2:$B$101,"&lt;&gt;")=1),C51&lt;&gt;"",F51&lt;&gt;"",ISNUMBER(A51),A51&gt;=1,A51=INT(A51),COUNTIFS($A$2:$A$101,A51,$B$2:$B$101,B51,$E$2:$E$101,E51)=1,OR(H51="Presencial",H51="Online",H51="Híbrida"),OR(I51="Presente",I51="Atrasado",I51="Ausente",I51="Justificado"),IF(OR(I51="Presente",I51="Atrasado"),AND(ISNUMBER(J51),ISNUMBER(K51),J51&gt;=0,J51&lt;1,K51&gt;=0,K51&lt;1,ISNUMBER(O51),OR(O51=0,O51=1),(K51-J51+O51)*24&gt;0,(K51-J51+O51)*24&lt;=24,ISNUMBER(N51),N51&gt;=0,N51&lt;=(K51-J51+O51)*24),AND(J51="",K51="",N51=0,O51=0))),"OK","Revisar dados"),"Revisar dados"))</f>
      </c>
    </row>
    <row r="52" ht="28" customHeight="1">
      <c r="A52" s="22" t="n"/>
      <c r="B52" s="3" t="n"/>
      <c r="C52" s="4">
        <f>IF(B52="","",IFERROR(VLOOKUP(B52,Resumo!$A$14:$B$113,2,FALSE),"Revisar cadastro"))</f>
      </c>
      <c r="D52" s="4">
        <f>IF(E52="","",IFERROR(VLOOKUP(E52,Participantes!$A$2:$F$101,3,FALSE),"Revisar cadastro"))</f>
      </c>
      <c r="E52" s="3" t="n"/>
      <c r="F52" s="4">
        <f>IF(E52="","",IFERROR(VLOOKUP(E52,Participantes!$A$2:$F$101,2,FALSE),"Revisar cadastro"))</f>
      </c>
      <c r="G52" s="4">
        <f>IF(E52="","",IFERROR(VLOOKUP(E52,Participantes!$A$2:$F$101,4,FALSE),"Revisar cadastro"))</f>
      </c>
      <c r="H52" s="3" t="n"/>
      <c r="I52" s="3" t="n"/>
      <c r="J52" s="5" t="n"/>
      <c r="K52" s="5" t="n"/>
      <c r="L52" s="42">
        <f>IF(P52="OK",IF(OR(I52="Presente",I52="Atrasado"),(K52-J52+O52)*24-N52,0),"")</f>
      </c>
      <c r="M52" s="7" t="n"/>
      <c r="N52" s="43">
        <v>0</v>
      </c>
      <c r="O52" s="27">
        <v>0</v>
      </c>
      <c r="P52" s="7">
        <f>IF(COUNTA(A52:B52,E52,H52:K52,M52)=0,"",IFERROR(IF(AND(AND(B52&lt;&gt;"",E52&lt;&gt;"",COUNTIF(Resumo!$A$14:$A$113,B52)=1,COUNTIF(Participantes!$A$2:$A$101,E52)=1,COUNTIFS(Resumo!$A$14:$A$113,B52,Resumo!$B$14:$B$113,"&lt;&gt;")=1,COUNTIFS(Participantes!$A$2:$A$101,E52,Participantes!$B$2:$B$101,"&lt;&gt;")=1),C52&lt;&gt;"",F52&lt;&gt;"",ISNUMBER(A52),A52&gt;=1,A52=INT(A52),COUNTIFS($A$2:$A$101,A52,$B$2:$B$101,B52,$E$2:$E$101,E52)=1,OR(H52="Presencial",H52="Online",H52="Híbrida"),OR(I52="Presente",I52="Atrasado",I52="Ausente",I52="Justificado"),IF(OR(I52="Presente",I52="Atrasado"),AND(ISNUMBER(J52),ISNUMBER(K52),J52&gt;=0,J52&lt;1,K52&gt;=0,K52&lt;1,ISNUMBER(O52),OR(O52=0,O52=1),(K52-J52+O52)*24&gt;0,(K52-J52+O52)*24&lt;=24,ISNUMBER(N52),N52&gt;=0,N52&lt;=(K52-J52+O52)*24),AND(J52="",K52="",N52=0,O52=0))),"OK","Revisar dados"),"Revisar dados"))</f>
      </c>
    </row>
    <row r="53" ht="28" customHeight="1">
      <c r="A53" s="22" t="n"/>
      <c r="B53" s="3" t="n"/>
      <c r="C53" s="8">
        <f>IF(B53="","",IFERROR(VLOOKUP(B53,Resumo!$A$14:$B$113,2,FALSE),"Revisar cadastro"))</f>
      </c>
      <c r="D53" s="8">
        <f>IF(E53="","",IFERROR(VLOOKUP(E53,Participantes!$A$2:$F$101,3,FALSE),"Revisar cadastro"))</f>
      </c>
      <c r="E53" s="3" t="n"/>
      <c r="F53" s="8">
        <f>IF(E53="","",IFERROR(VLOOKUP(E53,Participantes!$A$2:$F$101,2,FALSE),"Revisar cadastro"))</f>
      </c>
      <c r="G53" s="8">
        <f>IF(E53="","",IFERROR(VLOOKUP(E53,Participantes!$A$2:$F$101,4,FALSE),"Revisar cadastro"))</f>
      </c>
      <c r="H53" s="3" t="n"/>
      <c r="I53" s="3" t="n"/>
      <c r="J53" s="5" t="n"/>
      <c r="K53" s="5" t="n"/>
      <c r="L53" s="44">
        <f>IF(P53="OK",IF(OR(I53="Presente",I53="Atrasado"),(K53-J53+O53)*24-N53,0),"")</f>
      </c>
      <c r="M53" s="7" t="n"/>
      <c r="N53" s="43">
        <v>0</v>
      </c>
      <c r="O53" s="27">
        <v>0</v>
      </c>
      <c r="P53" s="7">
        <f>IF(COUNTA(A53:B53,E53,H53:K53,M53)=0,"",IFERROR(IF(AND(AND(B53&lt;&gt;"",E53&lt;&gt;"",COUNTIF(Resumo!$A$14:$A$113,B53)=1,COUNTIF(Participantes!$A$2:$A$101,E53)=1,COUNTIFS(Resumo!$A$14:$A$113,B53,Resumo!$B$14:$B$113,"&lt;&gt;")=1,COUNTIFS(Participantes!$A$2:$A$101,E53,Participantes!$B$2:$B$101,"&lt;&gt;")=1),C53&lt;&gt;"",F53&lt;&gt;"",ISNUMBER(A53),A53&gt;=1,A53=INT(A53),COUNTIFS($A$2:$A$101,A53,$B$2:$B$101,B53,$E$2:$E$101,E53)=1,OR(H53="Presencial",H53="Online",H53="Híbrida"),OR(I53="Presente",I53="Atrasado",I53="Ausente",I53="Justificado"),IF(OR(I53="Presente",I53="Atrasado"),AND(ISNUMBER(J53),ISNUMBER(K53),J53&gt;=0,J53&lt;1,K53&gt;=0,K53&lt;1,ISNUMBER(O53),OR(O53=0,O53=1),(K53-J53+O53)*24&gt;0,(K53-J53+O53)*24&lt;=24,ISNUMBER(N53),N53&gt;=0,N53&lt;=(K53-J53+O53)*24),AND(J53="",K53="",N53=0,O53=0))),"OK","Revisar dados"),"Revisar dados"))</f>
      </c>
    </row>
    <row r="54" ht="28" customHeight="1">
      <c r="A54" s="22" t="n"/>
      <c r="B54" s="3" t="n"/>
      <c r="C54" s="4">
        <f>IF(B54="","",IFERROR(VLOOKUP(B54,Resumo!$A$14:$B$113,2,FALSE),"Revisar cadastro"))</f>
      </c>
      <c r="D54" s="4">
        <f>IF(E54="","",IFERROR(VLOOKUP(E54,Participantes!$A$2:$F$101,3,FALSE),"Revisar cadastro"))</f>
      </c>
      <c r="E54" s="3" t="n"/>
      <c r="F54" s="4">
        <f>IF(E54="","",IFERROR(VLOOKUP(E54,Participantes!$A$2:$F$101,2,FALSE),"Revisar cadastro"))</f>
      </c>
      <c r="G54" s="4">
        <f>IF(E54="","",IFERROR(VLOOKUP(E54,Participantes!$A$2:$F$101,4,FALSE),"Revisar cadastro"))</f>
      </c>
      <c r="H54" s="3" t="n"/>
      <c r="I54" s="3" t="n"/>
      <c r="J54" s="5" t="n"/>
      <c r="K54" s="5" t="n"/>
      <c r="L54" s="42">
        <f>IF(P54="OK",IF(OR(I54="Presente",I54="Atrasado"),(K54-J54+O54)*24-N54,0),"")</f>
      </c>
      <c r="M54" s="7" t="n"/>
      <c r="N54" s="43">
        <v>0</v>
      </c>
      <c r="O54" s="27">
        <v>0</v>
      </c>
      <c r="P54" s="7">
        <f>IF(COUNTA(A54:B54,E54,H54:K54,M54)=0,"",IFERROR(IF(AND(AND(B54&lt;&gt;"",E54&lt;&gt;"",COUNTIF(Resumo!$A$14:$A$113,B54)=1,COUNTIF(Participantes!$A$2:$A$101,E54)=1,COUNTIFS(Resumo!$A$14:$A$113,B54,Resumo!$B$14:$B$113,"&lt;&gt;")=1,COUNTIFS(Participantes!$A$2:$A$101,E54,Participantes!$B$2:$B$101,"&lt;&gt;")=1),C54&lt;&gt;"",F54&lt;&gt;"",ISNUMBER(A54),A54&gt;=1,A54=INT(A54),COUNTIFS($A$2:$A$101,A54,$B$2:$B$101,B54,$E$2:$E$101,E54)=1,OR(H54="Presencial",H54="Online",H54="Híbrida"),OR(I54="Presente",I54="Atrasado",I54="Ausente",I54="Justificado"),IF(OR(I54="Presente",I54="Atrasado"),AND(ISNUMBER(J54),ISNUMBER(K54),J54&gt;=0,J54&lt;1,K54&gt;=0,K54&lt;1,ISNUMBER(O54),OR(O54=0,O54=1),(K54-J54+O54)*24&gt;0,(K54-J54+O54)*24&lt;=24,ISNUMBER(N54),N54&gt;=0,N54&lt;=(K54-J54+O54)*24),AND(J54="",K54="",N54=0,O54=0))),"OK","Revisar dados"),"Revisar dados"))</f>
      </c>
    </row>
    <row r="55" ht="28" customHeight="1">
      <c r="A55" s="22" t="n"/>
      <c r="B55" s="3" t="n"/>
      <c r="C55" s="8">
        <f>IF(B55="","",IFERROR(VLOOKUP(B55,Resumo!$A$14:$B$113,2,FALSE),"Revisar cadastro"))</f>
      </c>
      <c r="D55" s="8">
        <f>IF(E55="","",IFERROR(VLOOKUP(E55,Participantes!$A$2:$F$101,3,FALSE),"Revisar cadastro"))</f>
      </c>
      <c r="E55" s="3" t="n"/>
      <c r="F55" s="8">
        <f>IF(E55="","",IFERROR(VLOOKUP(E55,Participantes!$A$2:$F$101,2,FALSE),"Revisar cadastro"))</f>
      </c>
      <c r="G55" s="8">
        <f>IF(E55="","",IFERROR(VLOOKUP(E55,Participantes!$A$2:$F$101,4,FALSE),"Revisar cadastro"))</f>
      </c>
      <c r="H55" s="3" t="n"/>
      <c r="I55" s="3" t="n"/>
      <c r="J55" s="5" t="n"/>
      <c r="K55" s="5" t="n"/>
      <c r="L55" s="44">
        <f>IF(P55="OK",IF(OR(I55="Presente",I55="Atrasado"),(K55-J55+O55)*24-N55,0),"")</f>
      </c>
      <c r="M55" s="7" t="n"/>
      <c r="N55" s="43">
        <v>0</v>
      </c>
      <c r="O55" s="27">
        <v>0</v>
      </c>
      <c r="P55" s="7">
        <f>IF(COUNTA(A55:B55,E55,H55:K55,M55)=0,"",IFERROR(IF(AND(AND(B55&lt;&gt;"",E55&lt;&gt;"",COUNTIF(Resumo!$A$14:$A$113,B55)=1,COUNTIF(Participantes!$A$2:$A$101,E55)=1,COUNTIFS(Resumo!$A$14:$A$113,B55,Resumo!$B$14:$B$113,"&lt;&gt;")=1,COUNTIFS(Participantes!$A$2:$A$101,E55,Participantes!$B$2:$B$101,"&lt;&gt;")=1),C55&lt;&gt;"",F55&lt;&gt;"",ISNUMBER(A55),A55&gt;=1,A55=INT(A55),COUNTIFS($A$2:$A$101,A55,$B$2:$B$101,B55,$E$2:$E$101,E55)=1,OR(H55="Presencial",H55="Online",H55="Híbrida"),OR(I55="Presente",I55="Atrasado",I55="Ausente",I55="Justificado"),IF(OR(I55="Presente",I55="Atrasado"),AND(ISNUMBER(J55),ISNUMBER(K55),J55&gt;=0,J55&lt;1,K55&gt;=0,K55&lt;1,ISNUMBER(O55),OR(O55=0,O55=1),(K55-J55+O55)*24&gt;0,(K55-J55+O55)*24&lt;=24,ISNUMBER(N55),N55&gt;=0,N55&lt;=(K55-J55+O55)*24),AND(J55="",K55="",N55=0,O55=0))),"OK","Revisar dados"),"Revisar dados"))</f>
      </c>
    </row>
    <row r="56" ht="28" customHeight="1">
      <c r="A56" s="22" t="n"/>
      <c r="B56" s="3" t="n"/>
      <c r="C56" s="4">
        <f>IF(B56="","",IFERROR(VLOOKUP(B56,Resumo!$A$14:$B$113,2,FALSE),"Revisar cadastro"))</f>
      </c>
      <c r="D56" s="4">
        <f>IF(E56="","",IFERROR(VLOOKUP(E56,Participantes!$A$2:$F$101,3,FALSE),"Revisar cadastro"))</f>
      </c>
      <c r="E56" s="3" t="n"/>
      <c r="F56" s="4">
        <f>IF(E56="","",IFERROR(VLOOKUP(E56,Participantes!$A$2:$F$101,2,FALSE),"Revisar cadastro"))</f>
      </c>
      <c r="G56" s="4">
        <f>IF(E56="","",IFERROR(VLOOKUP(E56,Participantes!$A$2:$F$101,4,FALSE),"Revisar cadastro"))</f>
      </c>
      <c r="H56" s="3" t="n"/>
      <c r="I56" s="3" t="n"/>
      <c r="J56" s="5" t="n"/>
      <c r="K56" s="5" t="n"/>
      <c r="L56" s="42">
        <f>IF(P56="OK",IF(OR(I56="Presente",I56="Atrasado"),(K56-J56+O56)*24-N56,0),"")</f>
      </c>
      <c r="M56" s="7" t="n"/>
      <c r="N56" s="43">
        <v>0</v>
      </c>
      <c r="O56" s="27">
        <v>0</v>
      </c>
      <c r="P56" s="7">
        <f>IF(COUNTA(A56:B56,E56,H56:K56,M56)=0,"",IFERROR(IF(AND(AND(B56&lt;&gt;"",E56&lt;&gt;"",COUNTIF(Resumo!$A$14:$A$113,B56)=1,COUNTIF(Participantes!$A$2:$A$101,E56)=1,COUNTIFS(Resumo!$A$14:$A$113,B56,Resumo!$B$14:$B$113,"&lt;&gt;")=1,COUNTIFS(Participantes!$A$2:$A$101,E56,Participantes!$B$2:$B$101,"&lt;&gt;")=1),C56&lt;&gt;"",F56&lt;&gt;"",ISNUMBER(A56),A56&gt;=1,A56=INT(A56),COUNTIFS($A$2:$A$101,A56,$B$2:$B$101,B56,$E$2:$E$101,E56)=1,OR(H56="Presencial",H56="Online",H56="Híbrida"),OR(I56="Presente",I56="Atrasado",I56="Ausente",I56="Justificado"),IF(OR(I56="Presente",I56="Atrasado"),AND(ISNUMBER(J56),ISNUMBER(K56),J56&gt;=0,J56&lt;1,K56&gt;=0,K56&lt;1,ISNUMBER(O56),OR(O56=0,O56=1),(K56-J56+O56)*24&gt;0,(K56-J56+O56)*24&lt;=24,ISNUMBER(N56),N56&gt;=0,N56&lt;=(K56-J56+O56)*24),AND(J56="",K56="",N56=0,O56=0))),"OK","Revisar dados"),"Revisar dados"))</f>
      </c>
    </row>
    <row r="57" ht="28" customHeight="1">
      <c r="A57" s="22" t="n"/>
      <c r="B57" s="3" t="n"/>
      <c r="C57" s="8">
        <f>IF(B57="","",IFERROR(VLOOKUP(B57,Resumo!$A$14:$B$113,2,FALSE),"Revisar cadastro"))</f>
      </c>
      <c r="D57" s="8">
        <f>IF(E57="","",IFERROR(VLOOKUP(E57,Participantes!$A$2:$F$101,3,FALSE),"Revisar cadastro"))</f>
      </c>
      <c r="E57" s="3" t="n"/>
      <c r="F57" s="8">
        <f>IF(E57="","",IFERROR(VLOOKUP(E57,Participantes!$A$2:$F$101,2,FALSE),"Revisar cadastro"))</f>
      </c>
      <c r="G57" s="8">
        <f>IF(E57="","",IFERROR(VLOOKUP(E57,Participantes!$A$2:$F$101,4,FALSE),"Revisar cadastro"))</f>
      </c>
      <c r="H57" s="3" t="n"/>
      <c r="I57" s="3" t="n"/>
      <c r="J57" s="5" t="n"/>
      <c r="K57" s="5" t="n"/>
      <c r="L57" s="44">
        <f>IF(P57="OK",IF(OR(I57="Presente",I57="Atrasado"),(K57-J57+O57)*24-N57,0),"")</f>
      </c>
      <c r="M57" s="7" t="n"/>
      <c r="N57" s="43">
        <v>0</v>
      </c>
      <c r="O57" s="27">
        <v>0</v>
      </c>
      <c r="P57" s="7">
        <f>IF(COUNTA(A57:B57,E57,H57:K57,M57)=0,"",IFERROR(IF(AND(AND(B57&lt;&gt;"",E57&lt;&gt;"",COUNTIF(Resumo!$A$14:$A$113,B57)=1,COUNTIF(Participantes!$A$2:$A$101,E57)=1,COUNTIFS(Resumo!$A$14:$A$113,B57,Resumo!$B$14:$B$113,"&lt;&gt;")=1,COUNTIFS(Participantes!$A$2:$A$101,E57,Participantes!$B$2:$B$101,"&lt;&gt;")=1),C57&lt;&gt;"",F57&lt;&gt;"",ISNUMBER(A57),A57&gt;=1,A57=INT(A57),COUNTIFS($A$2:$A$101,A57,$B$2:$B$101,B57,$E$2:$E$101,E57)=1,OR(H57="Presencial",H57="Online",H57="Híbrida"),OR(I57="Presente",I57="Atrasado",I57="Ausente",I57="Justificado"),IF(OR(I57="Presente",I57="Atrasado"),AND(ISNUMBER(J57),ISNUMBER(K57),J57&gt;=0,J57&lt;1,K57&gt;=0,K57&lt;1,ISNUMBER(O57),OR(O57=0,O57=1),(K57-J57+O57)*24&gt;0,(K57-J57+O57)*24&lt;=24,ISNUMBER(N57),N57&gt;=0,N57&lt;=(K57-J57+O57)*24),AND(J57="",K57="",N57=0,O57=0))),"OK","Revisar dados"),"Revisar dados"))</f>
      </c>
    </row>
    <row r="58" ht="28" customHeight="1">
      <c r="A58" s="22" t="n"/>
      <c r="B58" s="3" t="n"/>
      <c r="C58" s="4">
        <f>IF(B58="","",IFERROR(VLOOKUP(B58,Resumo!$A$14:$B$113,2,FALSE),"Revisar cadastro"))</f>
      </c>
      <c r="D58" s="4">
        <f>IF(E58="","",IFERROR(VLOOKUP(E58,Participantes!$A$2:$F$101,3,FALSE),"Revisar cadastro"))</f>
      </c>
      <c r="E58" s="3" t="n"/>
      <c r="F58" s="4">
        <f>IF(E58="","",IFERROR(VLOOKUP(E58,Participantes!$A$2:$F$101,2,FALSE),"Revisar cadastro"))</f>
      </c>
      <c r="G58" s="4">
        <f>IF(E58="","",IFERROR(VLOOKUP(E58,Participantes!$A$2:$F$101,4,FALSE),"Revisar cadastro"))</f>
      </c>
      <c r="H58" s="3" t="n"/>
      <c r="I58" s="3" t="n"/>
      <c r="J58" s="5" t="n"/>
      <c r="K58" s="5" t="n"/>
      <c r="L58" s="42">
        <f>IF(P58="OK",IF(OR(I58="Presente",I58="Atrasado"),(K58-J58+O58)*24-N58,0),"")</f>
      </c>
      <c r="M58" s="7" t="n"/>
      <c r="N58" s="43">
        <v>0</v>
      </c>
      <c r="O58" s="27">
        <v>0</v>
      </c>
      <c r="P58" s="7">
        <f>IF(COUNTA(A58:B58,E58,H58:K58,M58)=0,"",IFERROR(IF(AND(AND(B58&lt;&gt;"",E58&lt;&gt;"",COUNTIF(Resumo!$A$14:$A$113,B58)=1,COUNTIF(Participantes!$A$2:$A$101,E58)=1,COUNTIFS(Resumo!$A$14:$A$113,B58,Resumo!$B$14:$B$113,"&lt;&gt;")=1,COUNTIFS(Participantes!$A$2:$A$101,E58,Participantes!$B$2:$B$101,"&lt;&gt;")=1),C58&lt;&gt;"",F58&lt;&gt;"",ISNUMBER(A58),A58&gt;=1,A58=INT(A58),COUNTIFS($A$2:$A$101,A58,$B$2:$B$101,B58,$E$2:$E$101,E58)=1,OR(H58="Presencial",H58="Online",H58="Híbrida"),OR(I58="Presente",I58="Atrasado",I58="Ausente",I58="Justificado"),IF(OR(I58="Presente",I58="Atrasado"),AND(ISNUMBER(J58),ISNUMBER(K58),J58&gt;=0,J58&lt;1,K58&gt;=0,K58&lt;1,ISNUMBER(O58),OR(O58=0,O58=1),(K58-J58+O58)*24&gt;0,(K58-J58+O58)*24&lt;=24,ISNUMBER(N58),N58&gt;=0,N58&lt;=(K58-J58+O58)*24),AND(J58="",K58="",N58=0,O58=0))),"OK","Revisar dados"),"Revisar dados"))</f>
      </c>
    </row>
    <row r="59" ht="28" customHeight="1">
      <c r="A59" s="22" t="n"/>
      <c r="B59" s="3" t="n"/>
      <c r="C59" s="8">
        <f>IF(B59="","",IFERROR(VLOOKUP(B59,Resumo!$A$14:$B$113,2,FALSE),"Revisar cadastro"))</f>
      </c>
      <c r="D59" s="8">
        <f>IF(E59="","",IFERROR(VLOOKUP(E59,Participantes!$A$2:$F$101,3,FALSE),"Revisar cadastro"))</f>
      </c>
      <c r="E59" s="3" t="n"/>
      <c r="F59" s="8">
        <f>IF(E59="","",IFERROR(VLOOKUP(E59,Participantes!$A$2:$F$101,2,FALSE),"Revisar cadastro"))</f>
      </c>
      <c r="G59" s="8">
        <f>IF(E59="","",IFERROR(VLOOKUP(E59,Participantes!$A$2:$F$101,4,FALSE),"Revisar cadastro"))</f>
      </c>
      <c r="H59" s="3" t="n"/>
      <c r="I59" s="3" t="n"/>
      <c r="J59" s="5" t="n"/>
      <c r="K59" s="5" t="n"/>
      <c r="L59" s="44">
        <f>IF(P59="OK",IF(OR(I59="Presente",I59="Atrasado"),(K59-J59+O59)*24-N59,0),"")</f>
      </c>
      <c r="M59" s="7" t="n"/>
      <c r="N59" s="43">
        <v>0</v>
      </c>
      <c r="O59" s="27">
        <v>0</v>
      </c>
      <c r="P59" s="7">
        <f>IF(COUNTA(A59:B59,E59,H59:K59,M59)=0,"",IFERROR(IF(AND(AND(B59&lt;&gt;"",E59&lt;&gt;"",COUNTIF(Resumo!$A$14:$A$113,B59)=1,COUNTIF(Participantes!$A$2:$A$101,E59)=1,COUNTIFS(Resumo!$A$14:$A$113,B59,Resumo!$B$14:$B$113,"&lt;&gt;")=1,COUNTIFS(Participantes!$A$2:$A$101,E59,Participantes!$B$2:$B$101,"&lt;&gt;")=1),C59&lt;&gt;"",F59&lt;&gt;"",ISNUMBER(A59),A59&gt;=1,A59=INT(A59),COUNTIFS($A$2:$A$101,A59,$B$2:$B$101,B59,$E$2:$E$101,E59)=1,OR(H59="Presencial",H59="Online",H59="Híbrida"),OR(I59="Presente",I59="Atrasado",I59="Ausente",I59="Justificado"),IF(OR(I59="Presente",I59="Atrasado"),AND(ISNUMBER(J59),ISNUMBER(K59),J59&gt;=0,J59&lt;1,K59&gt;=0,K59&lt;1,ISNUMBER(O59),OR(O59=0,O59=1),(K59-J59+O59)*24&gt;0,(K59-J59+O59)*24&lt;=24,ISNUMBER(N59),N59&gt;=0,N59&lt;=(K59-J59+O59)*24),AND(J59="",K59="",N59=0,O59=0))),"OK","Revisar dados"),"Revisar dados"))</f>
      </c>
    </row>
    <row r="60" ht="28" customHeight="1">
      <c r="A60" s="22" t="n"/>
      <c r="B60" s="3" t="n"/>
      <c r="C60" s="4">
        <f>IF(B60="","",IFERROR(VLOOKUP(B60,Resumo!$A$14:$B$113,2,FALSE),"Revisar cadastro"))</f>
      </c>
      <c r="D60" s="4">
        <f>IF(E60="","",IFERROR(VLOOKUP(E60,Participantes!$A$2:$F$101,3,FALSE),"Revisar cadastro"))</f>
      </c>
      <c r="E60" s="3" t="n"/>
      <c r="F60" s="4">
        <f>IF(E60="","",IFERROR(VLOOKUP(E60,Participantes!$A$2:$F$101,2,FALSE),"Revisar cadastro"))</f>
      </c>
      <c r="G60" s="4">
        <f>IF(E60="","",IFERROR(VLOOKUP(E60,Participantes!$A$2:$F$101,4,FALSE),"Revisar cadastro"))</f>
      </c>
      <c r="H60" s="3" t="n"/>
      <c r="I60" s="3" t="n"/>
      <c r="J60" s="5" t="n"/>
      <c r="K60" s="5" t="n"/>
      <c r="L60" s="42">
        <f>IF(P60="OK",IF(OR(I60="Presente",I60="Atrasado"),(K60-J60+O60)*24-N60,0),"")</f>
      </c>
      <c r="M60" s="7" t="n"/>
      <c r="N60" s="43">
        <v>0</v>
      </c>
      <c r="O60" s="27">
        <v>0</v>
      </c>
      <c r="P60" s="7">
        <f>IF(COUNTA(A60:B60,E60,H60:K60,M60)=0,"",IFERROR(IF(AND(AND(B60&lt;&gt;"",E60&lt;&gt;"",COUNTIF(Resumo!$A$14:$A$113,B60)=1,COUNTIF(Participantes!$A$2:$A$101,E60)=1,COUNTIFS(Resumo!$A$14:$A$113,B60,Resumo!$B$14:$B$113,"&lt;&gt;")=1,COUNTIFS(Participantes!$A$2:$A$101,E60,Participantes!$B$2:$B$101,"&lt;&gt;")=1),C60&lt;&gt;"",F60&lt;&gt;"",ISNUMBER(A60),A60&gt;=1,A60=INT(A60),COUNTIFS($A$2:$A$101,A60,$B$2:$B$101,B60,$E$2:$E$101,E60)=1,OR(H60="Presencial",H60="Online",H60="Híbrida"),OR(I60="Presente",I60="Atrasado",I60="Ausente",I60="Justificado"),IF(OR(I60="Presente",I60="Atrasado"),AND(ISNUMBER(J60),ISNUMBER(K60),J60&gt;=0,J60&lt;1,K60&gt;=0,K60&lt;1,ISNUMBER(O60),OR(O60=0,O60=1),(K60-J60+O60)*24&gt;0,(K60-J60+O60)*24&lt;=24,ISNUMBER(N60),N60&gt;=0,N60&lt;=(K60-J60+O60)*24),AND(J60="",K60="",N60=0,O60=0))),"OK","Revisar dados"),"Revisar dados"))</f>
      </c>
    </row>
    <row r="61" ht="28" customHeight="1">
      <c r="A61" s="22" t="n"/>
      <c r="B61" s="3" t="n"/>
      <c r="C61" s="8">
        <f>IF(B61="","",IFERROR(VLOOKUP(B61,Resumo!$A$14:$B$113,2,FALSE),"Revisar cadastro"))</f>
      </c>
      <c r="D61" s="8">
        <f>IF(E61="","",IFERROR(VLOOKUP(E61,Participantes!$A$2:$F$101,3,FALSE),"Revisar cadastro"))</f>
      </c>
      <c r="E61" s="3" t="n"/>
      <c r="F61" s="8">
        <f>IF(E61="","",IFERROR(VLOOKUP(E61,Participantes!$A$2:$F$101,2,FALSE),"Revisar cadastro"))</f>
      </c>
      <c r="G61" s="8">
        <f>IF(E61="","",IFERROR(VLOOKUP(E61,Participantes!$A$2:$F$101,4,FALSE),"Revisar cadastro"))</f>
      </c>
      <c r="H61" s="3" t="n"/>
      <c r="I61" s="3" t="n"/>
      <c r="J61" s="5" t="n"/>
      <c r="K61" s="5" t="n"/>
      <c r="L61" s="44">
        <f>IF(P61="OK",IF(OR(I61="Presente",I61="Atrasado"),(K61-J61+O61)*24-N61,0),"")</f>
      </c>
      <c r="M61" s="7" t="n"/>
      <c r="N61" s="43">
        <v>0</v>
      </c>
      <c r="O61" s="27">
        <v>0</v>
      </c>
      <c r="P61" s="7">
        <f>IF(COUNTA(A61:B61,E61,H61:K61,M61)=0,"",IFERROR(IF(AND(AND(B61&lt;&gt;"",E61&lt;&gt;"",COUNTIF(Resumo!$A$14:$A$113,B61)=1,COUNTIF(Participantes!$A$2:$A$101,E61)=1,COUNTIFS(Resumo!$A$14:$A$113,B61,Resumo!$B$14:$B$113,"&lt;&gt;")=1,COUNTIFS(Participantes!$A$2:$A$101,E61,Participantes!$B$2:$B$101,"&lt;&gt;")=1),C61&lt;&gt;"",F61&lt;&gt;"",ISNUMBER(A61),A61&gt;=1,A61=INT(A61),COUNTIFS($A$2:$A$101,A61,$B$2:$B$101,B61,$E$2:$E$101,E61)=1,OR(H61="Presencial",H61="Online",H61="Híbrida"),OR(I61="Presente",I61="Atrasado",I61="Ausente",I61="Justificado"),IF(OR(I61="Presente",I61="Atrasado"),AND(ISNUMBER(J61),ISNUMBER(K61),J61&gt;=0,J61&lt;1,K61&gt;=0,K61&lt;1,ISNUMBER(O61),OR(O61=0,O61=1),(K61-J61+O61)*24&gt;0,(K61-J61+O61)*24&lt;=24,ISNUMBER(N61),N61&gt;=0,N61&lt;=(K61-J61+O61)*24),AND(J61="",K61="",N61=0,O61=0))),"OK","Revisar dados"),"Revisar dados"))</f>
      </c>
    </row>
    <row r="62" ht="28" customHeight="1">
      <c r="A62" s="22" t="n"/>
      <c r="B62" s="3" t="n"/>
      <c r="C62" s="4">
        <f>IF(B62="","",IFERROR(VLOOKUP(B62,Resumo!$A$14:$B$113,2,FALSE),"Revisar cadastro"))</f>
      </c>
      <c r="D62" s="4">
        <f>IF(E62="","",IFERROR(VLOOKUP(E62,Participantes!$A$2:$F$101,3,FALSE),"Revisar cadastro"))</f>
      </c>
      <c r="E62" s="3" t="n"/>
      <c r="F62" s="4">
        <f>IF(E62="","",IFERROR(VLOOKUP(E62,Participantes!$A$2:$F$101,2,FALSE),"Revisar cadastro"))</f>
      </c>
      <c r="G62" s="4">
        <f>IF(E62="","",IFERROR(VLOOKUP(E62,Participantes!$A$2:$F$101,4,FALSE),"Revisar cadastro"))</f>
      </c>
      <c r="H62" s="3" t="n"/>
      <c r="I62" s="3" t="n"/>
      <c r="J62" s="5" t="n"/>
      <c r="K62" s="5" t="n"/>
      <c r="L62" s="42">
        <f>IF(P62="OK",IF(OR(I62="Presente",I62="Atrasado"),(K62-J62+O62)*24-N62,0),"")</f>
      </c>
      <c r="M62" s="7" t="n"/>
      <c r="N62" s="43">
        <v>0</v>
      </c>
      <c r="O62" s="27">
        <v>0</v>
      </c>
      <c r="P62" s="7">
        <f>IF(COUNTA(A62:B62,E62,H62:K62,M62)=0,"",IFERROR(IF(AND(AND(B62&lt;&gt;"",E62&lt;&gt;"",COUNTIF(Resumo!$A$14:$A$113,B62)=1,COUNTIF(Participantes!$A$2:$A$101,E62)=1,COUNTIFS(Resumo!$A$14:$A$113,B62,Resumo!$B$14:$B$113,"&lt;&gt;")=1,COUNTIFS(Participantes!$A$2:$A$101,E62,Participantes!$B$2:$B$101,"&lt;&gt;")=1),C62&lt;&gt;"",F62&lt;&gt;"",ISNUMBER(A62),A62&gt;=1,A62=INT(A62),COUNTIFS($A$2:$A$101,A62,$B$2:$B$101,B62,$E$2:$E$101,E62)=1,OR(H62="Presencial",H62="Online",H62="Híbrida"),OR(I62="Presente",I62="Atrasado",I62="Ausente",I62="Justificado"),IF(OR(I62="Presente",I62="Atrasado"),AND(ISNUMBER(J62),ISNUMBER(K62),J62&gt;=0,J62&lt;1,K62&gt;=0,K62&lt;1,ISNUMBER(O62),OR(O62=0,O62=1),(K62-J62+O62)*24&gt;0,(K62-J62+O62)*24&lt;=24,ISNUMBER(N62),N62&gt;=0,N62&lt;=(K62-J62+O62)*24),AND(J62="",K62="",N62=0,O62=0))),"OK","Revisar dados"),"Revisar dados"))</f>
      </c>
    </row>
    <row r="63" ht="28" customHeight="1">
      <c r="A63" s="22" t="n"/>
      <c r="B63" s="3" t="n"/>
      <c r="C63" s="8">
        <f>IF(B63="","",IFERROR(VLOOKUP(B63,Resumo!$A$14:$B$113,2,FALSE),"Revisar cadastro"))</f>
      </c>
      <c r="D63" s="8">
        <f>IF(E63="","",IFERROR(VLOOKUP(E63,Participantes!$A$2:$F$101,3,FALSE),"Revisar cadastro"))</f>
      </c>
      <c r="E63" s="3" t="n"/>
      <c r="F63" s="8">
        <f>IF(E63="","",IFERROR(VLOOKUP(E63,Participantes!$A$2:$F$101,2,FALSE),"Revisar cadastro"))</f>
      </c>
      <c r="G63" s="8">
        <f>IF(E63="","",IFERROR(VLOOKUP(E63,Participantes!$A$2:$F$101,4,FALSE),"Revisar cadastro"))</f>
      </c>
      <c r="H63" s="3" t="n"/>
      <c r="I63" s="3" t="n"/>
      <c r="J63" s="5" t="n"/>
      <c r="K63" s="5" t="n"/>
      <c r="L63" s="44">
        <f>IF(P63="OK",IF(OR(I63="Presente",I63="Atrasado"),(K63-J63+O63)*24-N63,0),"")</f>
      </c>
      <c r="M63" s="7" t="n"/>
      <c r="N63" s="43">
        <v>0</v>
      </c>
      <c r="O63" s="27">
        <v>0</v>
      </c>
      <c r="P63" s="7">
        <f>IF(COUNTA(A63:B63,E63,H63:K63,M63)=0,"",IFERROR(IF(AND(AND(B63&lt;&gt;"",E63&lt;&gt;"",COUNTIF(Resumo!$A$14:$A$113,B63)=1,COUNTIF(Participantes!$A$2:$A$101,E63)=1,COUNTIFS(Resumo!$A$14:$A$113,B63,Resumo!$B$14:$B$113,"&lt;&gt;")=1,COUNTIFS(Participantes!$A$2:$A$101,E63,Participantes!$B$2:$B$101,"&lt;&gt;")=1),C63&lt;&gt;"",F63&lt;&gt;"",ISNUMBER(A63),A63&gt;=1,A63=INT(A63),COUNTIFS($A$2:$A$101,A63,$B$2:$B$101,B63,$E$2:$E$101,E63)=1,OR(H63="Presencial",H63="Online",H63="Híbrida"),OR(I63="Presente",I63="Atrasado",I63="Ausente",I63="Justificado"),IF(OR(I63="Presente",I63="Atrasado"),AND(ISNUMBER(J63),ISNUMBER(K63),J63&gt;=0,J63&lt;1,K63&gt;=0,K63&lt;1,ISNUMBER(O63),OR(O63=0,O63=1),(K63-J63+O63)*24&gt;0,(K63-J63+O63)*24&lt;=24,ISNUMBER(N63),N63&gt;=0,N63&lt;=(K63-J63+O63)*24),AND(J63="",K63="",N63=0,O63=0))),"OK","Revisar dados"),"Revisar dados"))</f>
      </c>
    </row>
    <row r="64" ht="28" customHeight="1">
      <c r="A64" s="22" t="n"/>
      <c r="B64" s="3" t="n"/>
      <c r="C64" s="4">
        <f>IF(B64="","",IFERROR(VLOOKUP(B64,Resumo!$A$14:$B$113,2,FALSE),"Revisar cadastro"))</f>
      </c>
      <c r="D64" s="4">
        <f>IF(E64="","",IFERROR(VLOOKUP(E64,Participantes!$A$2:$F$101,3,FALSE),"Revisar cadastro"))</f>
      </c>
      <c r="E64" s="3" t="n"/>
      <c r="F64" s="4">
        <f>IF(E64="","",IFERROR(VLOOKUP(E64,Participantes!$A$2:$F$101,2,FALSE),"Revisar cadastro"))</f>
      </c>
      <c r="G64" s="4">
        <f>IF(E64="","",IFERROR(VLOOKUP(E64,Participantes!$A$2:$F$101,4,FALSE),"Revisar cadastro"))</f>
      </c>
      <c r="H64" s="3" t="n"/>
      <c r="I64" s="3" t="n"/>
      <c r="J64" s="5" t="n"/>
      <c r="K64" s="5" t="n"/>
      <c r="L64" s="42">
        <f>IF(P64="OK",IF(OR(I64="Presente",I64="Atrasado"),(K64-J64+O64)*24-N64,0),"")</f>
      </c>
      <c r="M64" s="7" t="n"/>
      <c r="N64" s="43">
        <v>0</v>
      </c>
      <c r="O64" s="27">
        <v>0</v>
      </c>
      <c r="P64" s="7">
        <f>IF(COUNTA(A64:B64,E64,H64:K64,M64)=0,"",IFERROR(IF(AND(AND(B64&lt;&gt;"",E64&lt;&gt;"",COUNTIF(Resumo!$A$14:$A$113,B64)=1,COUNTIF(Participantes!$A$2:$A$101,E64)=1,COUNTIFS(Resumo!$A$14:$A$113,B64,Resumo!$B$14:$B$113,"&lt;&gt;")=1,COUNTIFS(Participantes!$A$2:$A$101,E64,Participantes!$B$2:$B$101,"&lt;&gt;")=1),C64&lt;&gt;"",F64&lt;&gt;"",ISNUMBER(A64),A64&gt;=1,A64=INT(A64),COUNTIFS($A$2:$A$101,A64,$B$2:$B$101,B64,$E$2:$E$101,E64)=1,OR(H64="Presencial",H64="Online",H64="Híbrida"),OR(I64="Presente",I64="Atrasado",I64="Ausente",I64="Justificado"),IF(OR(I64="Presente",I64="Atrasado"),AND(ISNUMBER(J64),ISNUMBER(K64),J64&gt;=0,J64&lt;1,K64&gt;=0,K64&lt;1,ISNUMBER(O64),OR(O64=0,O64=1),(K64-J64+O64)*24&gt;0,(K64-J64+O64)*24&lt;=24,ISNUMBER(N64),N64&gt;=0,N64&lt;=(K64-J64+O64)*24),AND(J64="",K64="",N64=0,O64=0))),"OK","Revisar dados"),"Revisar dados"))</f>
      </c>
    </row>
    <row r="65" ht="28" customHeight="1">
      <c r="A65" s="22" t="n"/>
      <c r="B65" s="3" t="n"/>
      <c r="C65" s="8">
        <f>IF(B65="","",IFERROR(VLOOKUP(B65,Resumo!$A$14:$B$113,2,FALSE),"Revisar cadastro"))</f>
      </c>
      <c r="D65" s="8">
        <f>IF(E65="","",IFERROR(VLOOKUP(E65,Participantes!$A$2:$F$101,3,FALSE),"Revisar cadastro"))</f>
      </c>
      <c r="E65" s="3" t="n"/>
      <c r="F65" s="8">
        <f>IF(E65="","",IFERROR(VLOOKUP(E65,Participantes!$A$2:$F$101,2,FALSE),"Revisar cadastro"))</f>
      </c>
      <c r="G65" s="8">
        <f>IF(E65="","",IFERROR(VLOOKUP(E65,Participantes!$A$2:$F$101,4,FALSE),"Revisar cadastro"))</f>
      </c>
      <c r="H65" s="3" t="n"/>
      <c r="I65" s="3" t="n"/>
      <c r="J65" s="5" t="n"/>
      <c r="K65" s="5" t="n"/>
      <c r="L65" s="44">
        <f>IF(P65="OK",IF(OR(I65="Presente",I65="Atrasado"),(K65-J65+O65)*24-N65,0),"")</f>
      </c>
      <c r="M65" s="7" t="n"/>
      <c r="N65" s="43">
        <v>0</v>
      </c>
      <c r="O65" s="27">
        <v>0</v>
      </c>
      <c r="P65" s="7">
        <f>IF(COUNTA(A65:B65,E65,H65:K65,M65)=0,"",IFERROR(IF(AND(AND(B65&lt;&gt;"",E65&lt;&gt;"",COUNTIF(Resumo!$A$14:$A$113,B65)=1,COUNTIF(Participantes!$A$2:$A$101,E65)=1,COUNTIFS(Resumo!$A$14:$A$113,B65,Resumo!$B$14:$B$113,"&lt;&gt;")=1,COUNTIFS(Participantes!$A$2:$A$101,E65,Participantes!$B$2:$B$101,"&lt;&gt;")=1),C65&lt;&gt;"",F65&lt;&gt;"",ISNUMBER(A65),A65&gt;=1,A65=INT(A65),COUNTIFS($A$2:$A$101,A65,$B$2:$B$101,B65,$E$2:$E$101,E65)=1,OR(H65="Presencial",H65="Online",H65="Híbrida"),OR(I65="Presente",I65="Atrasado",I65="Ausente",I65="Justificado"),IF(OR(I65="Presente",I65="Atrasado"),AND(ISNUMBER(J65),ISNUMBER(K65),J65&gt;=0,J65&lt;1,K65&gt;=0,K65&lt;1,ISNUMBER(O65),OR(O65=0,O65=1),(K65-J65+O65)*24&gt;0,(K65-J65+O65)*24&lt;=24,ISNUMBER(N65),N65&gt;=0,N65&lt;=(K65-J65+O65)*24),AND(J65="",K65="",N65=0,O65=0))),"OK","Revisar dados"),"Revisar dados"))</f>
      </c>
    </row>
    <row r="66" ht="28" customHeight="1">
      <c r="A66" s="22" t="n"/>
      <c r="B66" s="3" t="n"/>
      <c r="C66" s="4">
        <f>IF(B66="","",IFERROR(VLOOKUP(B66,Resumo!$A$14:$B$113,2,FALSE),"Revisar cadastro"))</f>
      </c>
      <c r="D66" s="4">
        <f>IF(E66="","",IFERROR(VLOOKUP(E66,Participantes!$A$2:$F$101,3,FALSE),"Revisar cadastro"))</f>
      </c>
      <c r="E66" s="3" t="n"/>
      <c r="F66" s="4">
        <f>IF(E66="","",IFERROR(VLOOKUP(E66,Participantes!$A$2:$F$101,2,FALSE),"Revisar cadastro"))</f>
      </c>
      <c r="G66" s="4">
        <f>IF(E66="","",IFERROR(VLOOKUP(E66,Participantes!$A$2:$F$101,4,FALSE),"Revisar cadastro"))</f>
      </c>
      <c r="H66" s="3" t="n"/>
      <c r="I66" s="3" t="n"/>
      <c r="J66" s="5" t="n"/>
      <c r="K66" s="5" t="n"/>
      <c r="L66" s="42">
        <f>IF(P66="OK",IF(OR(I66="Presente",I66="Atrasado"),(K66-J66+O66)*24-N66,0),"")</f>
      </c>
      <c r="M66" s="7" t="n"/>
      <c r="N66" s="43">
        <v>0</v>
      </c>
      <c r="O66" s="27">
        <v>0</v>
      </c>
      <c r="P66" s="7">
        <f>IF(COUNTA(A66:B66,E66,H66:K66,M66)=0,"",IFERROR(IF(AND(AND(B66&lt;&gt;"",E66&lt;&gt;"",COUNTIF(Resumo!$A$14:$A$113,B66)=1,COUNTIF(Participantes!$A$2:$A$101,E66)=1,COUNTIFS(Resumo!$A$14:$A$113,B66,Resumo!$B$14:$B$113,"&lt;&gt;")=1,COUNTIFS(Participantes!$A$2:$A$101,E66,Participantes!$B$2:$B$101,"&lt;&gt;")=1),C66&lt;&gt;"",F66&lt;&gt;"",ISNUMBER(A66),A66&gt;=1,A66=INT(A66),COUNTIFS($A$2:$A$101,A66,$B$2:$B$101,B66,$E$2:$E$101,E66)=1,OR(H66="Presencial",H66="Online",H66="Híbrida"),OR(I66="Presente",I66="Atrasado",I66="Ausente",I66="Justificado"),IF(OR(I66="Presente",I66="Atrasado"),AND(ISNUMBER(J66),ISNUMBER(K66),J66&gt;=0,J66&lt;1,K66&gt;=0,K66&lt;1,ISNUMBER(O66),OR(O66=0,O66=1),(K66-J66+O66)*24&gt;0,(K66-J66+O66)*24&lt;=24,ISNUMBER(N66),N66&gt;=0,N66&lt;=(K66-J66+O66)*24),AND(J66="",K66="",N66=0,O66=0))),"OK","Revisar dados"),"Revisar dados"))</f>
      </c>
    </row>
    <row r="67" ht="28" customHeight="1">
      <c r="A67" s="22" t="n"/>
      <c r="B67" s="3" t="n"/>
      <c r="C67" s="8">
        <f>IF(B67="","",IFERROR(VLOOKUP(B67,Resumo!$A$14:$B$113,2,FALSE),"Revisar cadastro"))</f>
      </c>
      <c r="D67" s="8">
        <f>IF(E67="","",IFERROR(VLOOKUP(E67,Participantes!$A$2:$F$101,3,FALSE),"Revisar cadastro"))</f>
      </c>
      <c r="E67" s="3" t="n"/>
      <c r="F67" s="8">
        <f>IF(E67="","",IFERROR(VLOOKUP(E67,Participantes!$A$2:$F$101,2,FALSE),"Revisar cadastro"))</f>
      </c>
      <c r="G67" s="8">
        <f>IF(E67="","",IFERROR(VLOOKUP(E67,Participantes!$A$2:$F$101,4,FALSE),"Revisar cadastro"))</f>
      </c>
      <c r="H67" s="3" t="n"/>
      <c r="I67" s="3" t="n"/>
      <c r="J67" s="5" t="n"/>
      <c r="K67" s="5" t="n"/>
      <c r="L67" s="44">
        <f>IF(P67="OK",IF(OR(I67="Presente",I67="Atrasado"),(K67-J67+O67)*24-N67,0),"")</f>
      </c>
      <c r="M67" s="7" t="n"/>
      <c r="N67" s="43">
        <v>0</v>
      </c>
      <c r="O67" s="27">
        <v>0</v>
      </c>
      <c r="P67" s="7">
        <f>IF(COUNTA(A67:B67,E67,H67:K67,M67)=0,"",IFERROR(IF(AND(AND(B67&lt;&gt;"",E67&lt;&gt;"",COUNTIF(Resumo!$A$14:$A$113,B67)=1,COUNTIF(Participantes!$A$2:$A$101,E67)=1,COUNTIFS(Resumo!$A$14:$A$113,B67,Resumo!$B$14:$B$113,"&lt;&gt;")=1,COUNTIFS(Participantes!$A$2:$A$101,E67,Participantes!$B$2:$B$101,"&lt;&gt;")=1),C67&lt;&gt;"",F67&lt;&gt;"",ISNUMBER(A67),A67&gt;=1,A67=INT(A67),COUNTIFS($A$2:$A$101,A67,$B$2:$B$101,B67,$E$2:$E$101,E67)=1,OR(H67="Presencial",H67="Online",H67="Híbrida"),OR(I67="Presente",I67="Atrasado",I67="Ausente",I67="Justificado"),IF(OR(I67="Presente",I67="Atrasado"),AND(ISNUMBER(J67),ISNUMBER(K67),J67&gt;=0,J67&lt;1,K67&gt;=0,K67&lt;1,ISNUMBER(O67),OR(O67=0,O67=1),(K67-J67+O67)*24&gt;0,(K67-J67+O67)*24&lt;=24,ISNUMBER(N67),N67&gt;=0,N67&lt;=(K67-J67+O67)*24),AND(J67="",K67="",N67=0,O67=0))),"OK","Revisar dados"),"Revisar dados"))</f>
      </c>
    </row>
    <row r="68" ht="28" customHeight="1">
      <c r="A68" s="22" t="n"/>
      <c r="B68" s="3" t="n"/>
      <c r="C68" s="4">
        <f>IF(B68="","",IFERROR(VLOOKUP(B68,Resumo!$A$14:$B$113,2,FALSE),"Revisar cadastro"))</f>
      </c>
      <c r="D68" s="4">
        <f>IF(E68="","",IFERROR(VLOOKUP(E68,Participantes!$A$2:$F$101,3,FALSE),"Revisar cadastro"))</f>
      </c>
      <c r="E68" s="3" t="n"/>
      <c r="F68" s="4">
        <f>IF(E68="","",IFERROR(VLOOKUP(E68,Participantes!$A$2:$F$101,2,FALSE),"Revisar cadastro"))</f>
      </c>
      <c r="G68" s="4">
        <f>IF(E68="","",IFERROR(VLOOKUP(E68,Participantes!$A$2:$F$101,4,FALSE),"Revisar cadastro"))</f>
      </c>
      <c r="H68" s="3" t="n"/>
      <c r="I68" s="3" t="n"/>
      <c r="J68" s="5" t="n"/>
      <c r="K68" s="5" t="n"/>
      <c r="L68" s="42">
        <f>IF(P68="OK",IF(OR(I68="Presente",I68="Atrasado"),(K68-J68+O68)*24-N68,0),"")</f>
      </c>
      <c r="M68" s="7" t="n"/>
      <c r="N68" s="43">
        <v>0</v>
      </c>
      <c r="O68" s="27">
        <v>0</v>
      </c>
      <c r="P68" s="7">
        <f>IF(COUNTA(A68:B68,E68,H68:K68,M68)=0,"",IFERROR(IF(AND(AND(B68&lt;&gt;"",E68&lt;&gt;"",COUNTIF(Resumo!$A$14:$A$113,B68)=1,COUNTIF(Participantes!$A$2:$A$101,E68)=1,COUNTIFS(Resumo!$A$14:$A$113,B68,Resumo!$B$14:$B$113,"&lt;&gt;")=1,COUNTIFS(Participantes!$A$2:$A$101,E68,Participantes!$B$2:$B$101,"&lt;&gt;")=1),C68&lt;&gt;"",F68&lt;&gt;"",ISNUMBER(A68),A68&gt;=1,A68=INT(A68),COUNTIFS($A$2:$A$101,A68,$B$2:$B$101,B68,$E$2:$E$101,E68)=1,OR(H68="Presencial",H68="Online",H68="Híbrida"),OR(I68="Presente",I68="Atrasado",I68="Ausente",I68="Justificado"),IF(OR(I68="Presente",I68="Atrasado"),AND(ISNUMBER(J68),ISNUMBER(K68),J68&gt;=0,J68&lt;1,K68&gt;=0,K68&lt;1,ISNUMBER(O68),OR(O68=0,O68=1),(K68-J68+O68)*24&gt;0,(K68-J68+O68)*24&lt;=24,ISNUMBER(N68),N68&gt;=0,N68&lt;=(K68-J68+O68)*24),AND(J68="",K68="",N68=0,O68=0))),"OK","Revisar dados"),"Revisar dados"))</f>
      </c>
    </row>
    <row r="69" ht="28" customHeight="1">
      <c r="A69" s="22" t="n"/>
      <c r="B69" s="3" t="n"/>
      <c r="C69" s="8">
        <f>IF(B69="","",IFERROR(VLOOKUP(B69,Resumo!$A$14:$B$113,2,FALSE),"Revisar cadastro"))</f>
      </c>
      <c r="D69" s="8">
        <f>IF(E69="","",IFERROR(VLOOKUP(E69,Participantes!$A$2:$F$101,3,FALSE),"Revisar cadastro"))</f>
      </c>
      <c r="E69" s="3" t="n"/>
      <c r="F69" s="8">
        <f>IF(E69="","",IFERROR(VLOOKUP(E69,Participantes!$A$2:$F$101,2,FALSE),"Revisar cadastro"))</f>
      </c>
      <c r="G69" s="8">
        <f>IF(E69="","",IFERROR(VLOOKUP(E69,Participantes!$A$2:$F$101,4,FALSE),"Revisar cadastro"))</f>
      </c>
      <c r="H69" s="3" t="n"/>
      <c r="I69" s="3" t="n"/>
      <c r="J69" s="5" t="n"/>
      <c r="K69" s="5" t="n"/>
      <c r="L69" s="44">
        <f>IF(P69="OK",IF(OR(I69="Presente",I69="Atrasado"),(K69-J69+O69)*24-N69,0),"")</f>
      </c>
      <c r="M69" s="7" t="n"/>
      <c r="N69" s="43">
        <v>0</v>
      </c>
      <c r="O69" s="27">
        <v>0</v>
      </c>
      <c r="P69" s="7">
        <f>IF(COUNTA(A69:B69,E69,H69:K69,M69)=0,"",IFERROR(IF(AND(AND(B69&lt;&gt;"",E69&lt;&gt;"",COUNTIF(Resumo!$A$14:$A$113,B69)=1,COUNTIF(Participantes!$A$2:$A$101,E69)=1,COUNTIFS(Resumo!$A$14:$A$113,B69,Resumo!$B$14:$B$113,"&lt;&gt;")=1,COUNTIFS(Participantes!$A$2:$A$101,E69,Participantes!$B$2:$B$101,"&lt;&gt;")=1),C69&lt;&gt;"",F69&lt;&gt;"",ISNUMBER(A69),A69&gt;=1,A69=INT(A69),COUNTIFS($A$2:$A$101,A69,$B$2:$B$101,B69,$E$2:$E$101,E69)=1,OR(H69="Presencial",H69="Online",H69="Híbrida"),OR(I69="Presente",I69="Atrasado",I69="Ausente",I69="Justificado"),IF(OR(I69="Presente",I69="Atrasado"),AND(ISNUMBER(J69),ISNUMBER(K69),J69&gt;=0,J69&lt;1,K69&gt;=0,K69&lt;1,ISNUMBER(O69),OR(O69=0,O69=1),(K69-J69+O69)*24&gt;0,(K69-J69+O69)*24&lt;=24,ISNUMBER(N69),N69&gt;=0,N69&lt;=(K69-J69+O69)*24),AND(J69="",K69="",N69=0,O69=0))),"OK","Revisar dados"),"Revisar dados"))</f>
      </c>
    </row>
    <row r="70" ht="28" customHeight="1">
      <c r="A70" s="22" t="n"/>
      <c r="B70" s="3" t="n"/>
      <c r="C70" s="4">
        <f>IF(B70="","",IFERROR(VLOOKUP(B70,Resumo!$A$14:$B$113,2,FALSE),"Revisar cadastro"))</f>
      </c>
      <c r="D70" s="4">
        <f>IF(E70="","",IFERROR(VLOOKUP(E70,Participantes!$A$2:$F$101,3,FALSE),"Revisar cadastro"))</f>
      </c>
      <c r="E70" s="3" t="n"/>
      <c r="F70" s="4">
        <f>IF(E70="","",IFERROR(VLOOKUP(E70,Participantes!$A$2:$F$101,2,FALSE),"Revisar cadastro"))</f>
      </c>
      <c r="G70" s="4">
        <f>IF(E70="","",IFERROR(VLOOKUP(E70,Participantes!$A$2:$F$101,4,FALSE),"Revisar cadastro"))</f>
      </c>
      <c r="H70" s="3" t="n"/>
      <c r="I70" s="3" t="n"/>
      <c r="J70" s="5" t="n"/>
      <c r="K70" s="5" t="n"/>
      <c r="L70" s="42">
        <f>IF(P70="OK",IF(OR(I70="Presente",I70="Atrasado"),(K70-J70+O70)*24-N70,0),"")</f>
      </c>
      <c r="M70" s="7" t="n"/>
      <c r="N70" s="43">
        <v>0</v>
      </c>
      <c r="O70" s="27">
        <v>0</v>
      </c>
      <c r="P70" s="7">
        <f>IF(COUNTA(A70:B70,E70,H70:K70,M70)=0,"",IFERROR(IF(AND(AND(B70&lt;&gt;"",E70&lt;&gt;"",COUNTIF(Resumo!$A$14:$A$113,B70)=1,COUNTIF(Participantes!$A$2:$A$101,E70)=1,COUNTIFS(Resumo!$A$14:$A$113,B70,Resumo!$B$14:$B$113,"&lt;&gt;")=1,COUNTIFS(Participantes!$A$2:$A$101,E70,Participantes!$B$2:$B$101,"&lt;&gt;")=1),C70&lt;&gt;"",F70&lt;&gt;"",ISNUMBER(A70),A70&gt;=1,A70=INT(A70),COUNTIFS($A$2:$A$101,A70,$B$2:$B$101,B70,$E$2:$E$101,E70)=1,OR(H70="Presencial",H70="Online",H70="Híbrida"),OR(I70="Presente",I70="Atrasado",I70="Ausente",I70="Justificado"),IF(OR(I70="Presente",I70="Atrasado"),AND(ISNUMBER(J70),ISNUMBER(K70),J70&gt;=0,J70&lt;1,K70&gt;=0,K70&lt;1,ISNUMBER(O70),OR(O70=0,O70=1),(K70-J70+O70)*24&gt;0,(K70-J70+O70)*24&lt;=24,ISNUMBER(N70),N70&gt;=0,N70&lt;=(K70-J70+O70)*24),AND(J70="",K70="",N70=0,O70=0))),"OK","Revisar dados"),"Revisar dados"))</f>
      </c>
    </row>
    <row r="71" ht="28" customHeight="1">
      <c r="A71" s="22" t="n"/>
      <c r="B71" s="3" t="n"/>
      <c r="C71" s="8">
        <f>IF(B71="","",IFERROR(VLOOKUP(B71,Resumo!$A$14:$B$113,2,FALSE),"Revisar cadastro"))</f>
      </c>
      <c r="D71" s="8">
        <f>IF(E71="","",IFERROR(VLOOKUP(E71,Participantes!$A$2:$F$101,3,FALSE),"Revisar cadastro"))</f>
      </c>
      <c r="E71" s="3" t="n"/>
      <c r="F71" s="8">
        <f>IF(E71="","",IFERROR(VLOOKUP(E71,Participantes!$A$2:$F$101,2,FALSE),"Revisar cadastro"))</f>
      </c>
      <c r="G71" s="8">
        <f>IF(E71="","",IFERROR(VLOOKUP(E71,Participantes!$A$2:$F$101,4,FALSE),"Revisar cadastro"))</f>
      </c>
      <c r="H71" s="3" t="n"/>
      <c r="I71" s="3" t="n"/>
      <c r="J71" s="5" t="n"/>
      <c r="K71" s="5" t="n"/>
      <c r="L71" s="44">
        <f>IF(P71="OK",IF(OR(I71="Presente",I71="Atrasado"),(K71-J71+O71)*24-N71,0),"")</f>
      </c>
      <c r="M71" s="7" t="n"/>
      <c r="N71" s="43">
        <v>0</v>
      </c>
      <c r="O71" s="27">
        <v>0</v>
      </c>
      <c r="P71" s="7">
        <f>IF(COUNTA(A71:B71,E71,H71:K71,M71)=0,"",IFERROR(IF(AND(AND(B71&lt;&gt;"",E71&lt;&gt;"",COUNTIF(Resumo!$A$14:$A$113,B71)=1,COUNTIF(Participantes!$A$2:$A$101,E71)=1,COUNTIFS(Resumo!$A$14:$A$113,B71,Resumo!$B$14:$B$113,"&lt;&gt;")=1,COUNTIFS(Participantes!$A$2:$A$101,E71,Participantes!$B$2:$B$101,"&lt;&gt;")=1),C71&lt;&gt;"",F71&lt;&gt;"",ISNUMBER(A71),A71&gt;=1,A71=INT(A71),COUNTIFS($A$2:$A$101,A71,$B$2:$B$101,B71,$E$2:$E$101,E71)=1,OR(H71="Presencial",H71="Online",H71="Híbrida"),OR(I71="Presente",I71="Atrasado",I71="Ausente",I71="Justificado"),IF(OR(I71="Presente",I71="Atrasado"),AND(ISNUMBER(J71),ISNUMBER(K71),J71&gt;=0,J71&lt;1,K71&gt;=0,K71&lt;1,ISNUMBER(O71),OR(O71=0,O71=1),(K71-J71+O71)*24&gt;0,(K71-J71+O71)*24&lt;=24,ISNUMBER(N71),N71&gt;=0,N71&lt;=(K71-J71+O71)*24),AND(J71="",K71="",N71=0,O71=0))),"OK","Revisar dados"),"Revisar dados"))</f>
      </c>
    </row>
    <row r="72" ht="28" customHeight="1">
      <c r="A72" s="22" t="n"/>
      <c r="B72" s="3" t="n"/>
      <c r="C72" s="4">
        <f>IF(B72="","",IFERROR(VLOOKUP(B72,Resumo!$A$14:$B$113,2,FALSE),"Revisar cadastro"))</f>
      </c>
      <c r="D72" s="4">
        <f>IF(E72="","",IFERROR(VLOOKUP(E72,Participantes!$A$2:$F$101,3,FALSE),"Revisar cadastro"))</f>
      </c>
      <c r="E72" s="3" t="n"/>
      <c r="F72" s="4">
        <f>IF(E72="","",IFERROR(VLOOKUP(E72,Participantes!$A$2:$F$101,2,FALSE),"Revisar cadastro"))</f>
      </c>
      <c r="G72" s="4">
        <f>IF(E72="","",IFERROR(VLOOKUP(E72,Participantes!$A$2:$F$101,4,FALSE),"Revisar cadastro"))</f>
      </c>
      <c r="H72" s="3" t="n"/>
      <c r="I72" s="3" t="n"/>
      <c r="J72" s="5" t="n"/>
      <c r="K72" s="5" t="n"/>
      <c r="L72" s="42">
        <f>IF(P72="OK",IF(OR(I72="Presente",I72="Atrasado"),(K72-J72+O72)*24-N72,0),"")</f>
      </c>
      <c r="M72" s="7" t="n"/>
      <c r="N72" s="43">
        <v>0</v>
      </c>
      <c r="O72" s="27">
        <v>0</v>
      </c>
      <c r="P72" s="7">
        <f>IF(COUNTA(A72:B72,E72,H72:K72,M72)=0,"",IFERROR(IF(AND(AND(B72&lt;&gt;"",E72&lt;&gt;"",COUNTIF(Resumo!$A$14:$A$113,B72)=1,COUNTIF(Participantes!$A$2:$A$101,E72)=1,COUNTIFS(Resumo!$A$14:$A$113,B72,Resumo!$B$14:$B$113,"&lt;&gt;")=1,COUNTIFS(Participantes!$A$2:$A$101,E72,Participantes!$B$2:$B$101,"&lt;&gt;")=1),C72&lt;&gt;"",F72&lt;&gt;"",ISNUMBER(A72),A72&gt;=1,A72=INT(A72),COUNTIFS($A$2:$A$101,A72,$B$2:$B$101,B72,$E$2:$E$101,E72)=1,OR(H72="Presencial",H72="Online",H72="Híbrida"),OR(I72="Presente",I72="Atrasado",I72="Ausente",I72="Justificado"),IF(OR(I72="Presente",I72="Atrasado"),AND(ISNUMBER(J72),ISNUMBER(K72),J72&gt;=0,J72&lt;1,K72&gt;=0,K72&lt;1,ISNUMBER(O72),OR(O72=0,O72=1),(K72-J72+O72)*24&gt;0,(K72-J72+O72)*24&lt;=24,ISNUMBER(N72),N72&gt;=0,N72&lt;=(K72-J72+O72)*24),AND(J72="",K72="",N72=0,O72=0))),"OK","Revisar dados"),"Revisar dados"))</f>
      </c>
    </row>
    <row r="73" ht="28" customHeight="1">
      <c r="A73" s="22" t="n"/>
      <c r="B73" s="3" t="n"/>
      <c r="C73" s="8">
        <f>IF(B73="","",IFERROR(VLOOKUP(B73,Resumo!$A$14:$B$113,2,FALSE),"Revisar cadastro"))</f>
      </c>
      <c r="D73" s="8">
        <f>IF(E73="","",IFERROR(VLOOKUP(E73,Participantes!$A$2:$F$101,3,FALSE),"Revisar cadastro"))</f>
      </c>
      <c r="E73" s="3" t="n"/>
      <c r="F73" s="8">
        <f>IF(E73="","",IFERROR(VLOOKUP(E73,Participantes!$A$2:$F$101,2,FALSE),"Revisar cadastro"))</f>
      </c>
      <c r="G73" s="8">
        <f>IF(E73="","",IFERROR(VLOOKUP(E73,Participantes!$A$2:$F$101,4,FALSE),"Revisar cadastro"))</f>
      </c>
      <c r="H73" s="3" t="n"/>
      <c r="I73" s="3" t="n"/>
      <c r="J73" s="5" t="n"/>
      <c r="K73" s="5" t="n"/>
      <c r="L73" s="44">
        <f>IF(P73="OK",IF(OR(I73="Presente",I73="Atrasado"),(K73-J73+O73)*24-N73,0),"")</f>
      </c>
      <c r="M73" s="7" t="n"/>
      <c r="N73" s="43">
        <v>0</v>
      </c>
      <c r="O73" s="27">
        <v>0</v>
      </c>
      <c r="P73" s="7">
        <f>IF(COUNTA(A73:B73,E73,H73:K73,M73)=0,"",IFERROR(IF(AND(AND(B73&lt;&gt;"",E73&lt;&gt;"",COUNTIF(Resumo!$A$14:$A$113,B73)=1,COUNTIF(Participantes!$A$2:$A$101,E73)=1,COUNTIFS(Resumo!$A$14:$A$113,B73,Resumo!$B$14:$B$113,"&lt;&gt;")=1,COUNTIFS(Participantes!$A$2:$A$101,E73,Participantes!$B$2:$B$101,"&lt;&gt;")=1),C73&lt;&gt;"",F73&lt;&gt;"",ISNUMBER(A73),A73&gt;=1,A73=INT(A73),COUNTIFS($A$2:$A$101,A73,$B$2:$B$101,B73,$E$2:$E$101,E73)=1,OR(H73="Presencial",H73="Online",H73="Híbrida"),OR(I73="Presente",I73="Atrasado",I73="Ausente",I73="Justificado"),IF(OR(I73="Presente",I73="Atrasado"),AND(ISNUMBER(J73),ISNUMBER(K73),J73&gt;=0,J73&lt;1,K73&gt;=0,K73&lt;1,ISNUMBER(O73),OR(O73=0,O73=1),(K73-J73+O73)*24&gt;0,(K73-J73+O73)*24&lt;=24,ISNUMBER(N73),N73&gt;=0,N73&lt;=(K73-J73+O73)*24),AND(J73="",K73="",N73=0,O73=0))),"OK","Revisar dados"),"Revisar dados"))</f>
      </c>
    </row>
    <row r="74" ht="28" customHeight="1">
      <c r="A74" s="22" t="n"/>
      <c r="B74" s="3" t="n"/>
      <c r="C74" s="4">
        <f>IF(B74="","",IFERROR(VLOOKUP(B74,Resumo!$A$14:$B$113,2,FALSE),"Revisar cadastro"))</f>
      </c>
      <c r="D74" s="4">
        <f>IF(E74="","",IFERROR(VLOOKUP(E74,Participantes!$A$2:$F$101,3,FALSE),"Revisar cadastro"))</f>
      </c>
      <c r="E74" s="3" t="n"/>
      <c r="F74" s="4">
        <f>IF(E74="","",IFERROR(VLOOKUP(E74,Participantes!$A$2:$F$101,2,FALSE),"Revisar cadastro"))</f>
      </c>
      <c r="G74" s="4">
        <f>IF(E74="","",IFERROR(VLOOKUP(E74,Participantes!$A$2:$F$101,4,FALSE),"Revisar cadastro"))</f>
      </c>
      <c r="H74" s="3" t="n"/>
      <c r="I74" s="3" t="n"/>
      <c r="J74" s="5" t="n"/>
      <c r="K74" s="5" t="n"/>
      <c r="L74" s="42">
        <f>IF(P74="OK",IF(OR(I74="Presente",I74="Atrasado"),(K74-J74+O74)*24-N74,0),"")</f>
      </c>
      <c r="M74" s="7" t="n"/>
      <c r="N74" s="43">
        <v>0</v>
      </c>
      <c r="O74" s="27">
        <v>0</v>
      </c>
      <c r="P74" s="7">
        <f>IF(COUNTA(A74:B74,E74,H74:K74,M74)=0,"",IFERROR(IF(AND(AND(B74&lt;&gt;"",E74&lt;&gt;"",COUNTIF(Resumo!$A$14:$A$113,B74)=1,COUNTIF(Participantes!$A$2:$A$101,E74)=1,COUNTIFS(Resumo!$A$14:$A$113,B74,Resumo!$B$14:$B$113,"&lt;&gt;")=1,COUNTIFS(Participantes!$A$2:$A$101,E74,Participantes!$B$2:$B$101,"&lt;&gt;")=1),C74&lt;&gt;"",F74&lt;&gt;"",ISNUMBER(A74),A74&gt;=1,A74=INT(A74),COUNTIFS($A$2:$A$101,A74,$B$2:$B$101,B74,$E$2:$E$101,E74)=1,OR(H74="Presencial",H74="Online",H74="Híbrida"),OR(I74="Presente",I74="Atrasado",I74="Ausente",I74="Justificado"),IF(OR(I74="Presente",I74="Atrasado"),AND(ISNUMBER(J74),ISNUMBER(K74),J74&gt;=0,J74&lt;1,K74&gt;=0,K74&lt;1,ISNUMBER(O74),OR(O74=0,O74=1),(K74-J74+O74)*24&gt;0,(K74-J74+O74)*24&lt;=24,ISNUMBER(N74),N74&gt;=0,N74&lt;=(K74-J74+O74)*24),AND(J74="",K74="",N74=0,O74=0))),"OK","Revisar dados"),"Revisar dados"))</f>
      </c>
    </row>
    <row r="75" ht="28" customHeight="1">
      <c r="A75" s="22" t="n"/>
      <c r="B75" s="3" t="n"/>
      <c r="C75" s="8">
        <f>IF(B75="","",IFERROR(VLOOKUP(B75,Resumo!$A$14:$B$113,2,FALSE),"Revisar cadastro"))</f>
      </c>
      <c r="D75" s="8">
        <f>IF(E75="","",IFERROR(VLOOKUP(E75,Participantes!$A$2:$F$101,3,FALSE),"Revisar cadastro"))</f>
      </c>
      <c r="E75" s="3" t="n"/>
      <c r="F75" s="8">
        <f>IF(E75="","",IFERROR(VLOOKUP(E75,Participantes!$A$2:$F$101,2,FALSE),"Revisar cadastro"))</f>
      </c>
      <c r="G75" s="8">
        <f>IF(E75="","",IFERROR(VLOOKUP(E75,Participantes!$A$2:$F$101,4,FALSE),"Revisar cadastro"))</f>
      </c>
      <c r="H75" s="3" t="n"/>
      <c r="I75" s="3" t="n"/>
      <c r="J75" s="5" t="n"/>
      <c r="K75" s="5" t="n"/>
      <c r="L75" s="44">
        <f>IF(P75="OK",IF(OR(I75="Presente",I75="Atrasado"),(K75-J75+O75)*24-N75,0),"")</f>
      </c>
      <c r="M75" s="7" t="n"/>
      <c r="N75" s="43">
        <v>0</v>
      </c>
      <c r="O75" s="27">
        <v>0</v>
      </c>
      <c r="P75" s="7">
        <f>IF(COUNTA(A75:B75,E75,H75:K75,M75)=0,"",IFERROR(IF(AND(AND(B75&lt;&gt;"",E75&lt;&gt;"",COUNTIF(Resumo!$A$14:$A$113,B75)=1,COUNTIF(Participantes!$A$2:$A$101,E75)=1,COUNTIFS(Resumo!$A$14:$A$113,B75,Resumo!$B$14:$B$113,"&lt;&gt;")=1,COUNTIFS(Participantes!$A$2:$A$101,E75,Participantes!$B$2:$B$101,"&lt;&gt;")=1),C75&lt;&gt;"",F75&lt;&gt;"",ISNUMBER(A75),A75&gt;=1,A75=INT(A75),COUNTIFS($A$2:$A$101,A75,$B$2:$B$101,B75,$E$2:$E$101,E75)=1,OR(H75="Presencial",H75="Online",H75="Híbrida"),OR(I75="Presente",I75="Atrasado",I75="Ausente",I75="Justificado"),IF(OR(I75="Presente",I75="Atrasado"),AND(ISNUMBER(J75),ISNUMBER(K75),J75&gt;=0,J75&lt;1,K75&gt;=0,K75&lt;1,ISNUMBER(O75),OR(O75=0,O75=1),(K75-J75+O75)*24&gt;0,(K75-J75+O75)*24&lt;=24,ISNUMBER(N75),N75&gt;=0,N75&lt;=(K75-J75+O75)*24),AND(J75="",K75="",N75=0,O75=0))),"OK","Revisar dados"),"Revisar dados"))</f>
      </c>
    </row>
    <row r="76" ht="28" customHeight="1">
      <c r="A76" s="22" t="n"/>
      <c r="B76" s="3" t="n"/>
      <c r="C76" s="4">
        <f>IF(B76="","",IFERROR(VLOOKUP(B76,Resumo!$A$14:$B$113,2,FALSE),"Revisar cadastro"))</f>
      </c>
      <c r="D76" s="4">
        <f>IF(E76="","",IFERROR(VLOOKUP(E76,Participantes!$A$2:$F$101,3,FALSE),"Revisar cadastro"))</f>
      </c>
      <c r="E76" s="3" t="n"/>
      <c r="F76" s="4">
        <f>IF(E76="","",IFERROR(VLOOKUP(E76,Participantes!$A$2:$F$101,2,FALSE),"Revisar cadastro"))</f>
      </c>
      <c r="G76" s="4">
        <f>IF(E76="","",IFERROR(VLOOKUP(E76,Participantes!$A$2:$F$101,4,FALSE),"Revisar cadastro"))</f>
      </c>
      <c r="H76" s="3" t="n"/>
      <c r="I76" s="3" t="n"/>
      <c r="J76" s="5" t="n"/>
      <c r="K76" s="5" t="n"/>
      <c r="L76" s="42">
        <f>IF(P76="OK",IF(OR(I76="Presente",I76="Atrasado"),(K76-J76+O76)*24-N76,0),"")</f>
      </c>
      <c r="M76" s="7" t="n"/>
      <c r="N76" s="43">
        <v>0</v>
      </c>
      <c r="O76" s="27">
        <v>0</v>
      </c>
      <c r="P76" s="7">
        <f>IF(COUNTA(A76:B76,E76,H76:K76,M76)=0,"",IFERROR(IF(AND(AND(B76&lt;&gt;"",E76&lt;&gt;"",COUNTIF(Resumo!$A$14:$A$113,B76)=1,COUNTIF(Participantes!$A$2:$A$101,E76)=1,COUNTIFS(Resumo!$A$14:$A$113,B76,Resumo!$B$14:$B$113,"&lt;&gt;")=1,COUNTIFS(Participantes!$A$2:$A$101,E76,Participantes!$B$2:$B$101,"&lt;&gt;")=1),C76&lt;&gt;"",F76&lt;&gt;"",ISNUMBER(A76),A76&gt;=1,A76=INT(A76),COUNTIFS($A$2:$A$101,A76,$B$2:$B$101,B76,$E$2:$E$101,E76)=1,OR(H76="Presencial",H76="Online",H76="Híbrida"),OR(I76="Presente",I76="Atrasado",I76="Ausente",I76="Justificado"),IF(OR(I76="Presente",I76="Atrasado"),AND(ISNUMBER(J76),ISNUMBER(K76),J76&gt;=0,J76&lt;1,K76&gt;=0,K76&lt;1,ISNUMBER(O76),OR(O76=0,O76=1),(K76-J76+O76)*24&gt;0,(K76-J76+O76)*24&lt;=24,ISNUMBER(N76),N76&gt;=0,N76&lt;=(K76-J76+O76)*24),AND(J76="",K76="",N76=0,O76=0))),"OK","Revisar dados"),"Revisar dados"))</f>
      </c>
    </row>
    <row r="77" ht="28" customHeight="1">
      <c r="A77" s="22" t="n"/>
      <c r="B77" s="3" t="n"/>
      <c r="C77" s="8">
        <f>IF(B77="","",IFERROR(VLOOKUP(B77,Resumo!$A$14:$B$113,2,FALSE),"Revisar cadastro"))</f>
      </c>
      <c r="D77" s="8">
        <f>IF(E77="","",IFERROR(VLOOKUP(E77,Participantes!$A$2:$F$101,3,FALSE),"Revisar cadastro"))</f>
      </c>
      <c r="E77" s="3" t="n"/>
      <c r="F77" s="8">
        <f>IF(E77="","",IFERROR(VLOOKUP(E77,Participantes!$A$2:$F$101,2,FALSE),"Revisar cadastro"))</f>
      </c>
      <c r="G77" s="8">
        <f>IF(E77="","",IFERROR(VLOOKUP(E77,Participantes!$A$2:$F$101,4,FALSE),"Revisar cadastro"))</f>
      </c>
      <c r="H77" s="3" t="n"/>
      <c r="I77" s="3" t="n"/>
      <c r="J77" s="5" t="n"/>
      <c r="K77" s="5" t="n"/>
      <c r="L77" s="44">
        <f>IF(P77="OK",IF(OR(I77="Presente",I77="Atrasado"),(K77-J77+O77)*24-N77,0),"")</f>
      </c>
      <c r="M77" s="7" t="n"/>
      <c r="N77" s="43">
        <v>0</v>
      </c>
      <c r="O77" s="27">
        <v>0</v>
      </c>
      <c r="P77" s="7">
        <f>IF(COUNTA(A77:B77,E77,H77:K77,M77)=0,"",IFERROR(IF(AND(AND(B77&lt;&gt;"",E77&lt;&gt;"",COUNTIF(Resumo!$A$14:$A$113,B77)=1,COUNTIF(Participantes!$A$2:$A$101,E77)=1,COUNTIFS(Resumo!$A$14:$A$113,B77,Resumo!$B$14:$B$113,"&lt;&gt;")=1,COUNTIFS(Participantes!$A$2:$A$101,E77,Participantes!$B$2:$B$101,"&lt;&gt;")=1),C77&lt;&gt;"",F77&lt;&gt;"",ISNUMBER(A77),A77&gt;=1,A77=INT(A77),COUNTIFS($A$2:$A$101,A77,$B$2:$B$101,B77,$E$2:$E$101,E77)=1,OR(H77="Presencial",H77="Online",H77="Híbrida"),OR(I77="Presente",I77="Atrasado",I77="Ausente",I77="Justificado"),IF(OR(I77="Presente",I77="Atrasado"),AND(ISNUMBER(J77),ISNUMBER(K77),J77&gt;=0,J77&lt;1,K77&gt;=0,K77&lt;1,ISNUMBER(O77),OR(O77=0,O77=1),(K77-J77+O77)*24&gt;0,(K77-J77+O77)*24&lt;=24,ISNUMBER(N77),N77&gt;=0,N77&lt;=(K77-J77+O77)*24),AND(J77="",K77="",N77=0,O77=0))),"OK","Revisar dados"),"Revisar dados"))</f>
      </c>
    </row>
    <row r="78" ht="28" customHeight="1">
      <c r="A78" s="22" t="n"/>
      <c r="B78" s="3" t="n"/>
      <c r="C78" s="4">
        <f>IF(B78="","",IFERROR(VLOOKUP(B78,Resumo!$A$14:$B$113,2,FALSE),"Revisar cadastro"))</f>
      </c>
      <c r="D78" s="4">
        <f>IF(E78="","",IFERROR(VLOOKUP(E78,Participantes!$A$2:$F$101,3,FALSE),"Revisar cadastro"))</f>
      </c>
      <c r="E78" s="3" t="n"/>
      <c r="F78" s="4">
        <f>IF(E78="","",IFERROR(VLOOKUP(E78,Participantes!$A$2:$F$101,2,FALSE),"Revisar cadastro"))</f>
      </c>
      <c r="G78" s="4">
        <f>IF(E78="","",IFERROR(VLOOKUP(E78,Participantes!$A$2:$F$101,4,FALSE),"Revisar cadastro"))</f>
      </c>
      <c r="H78" s="3" t="n"/>
      <c r="I78" s="3" t="n"/>
      <c r="J78" s="5" t="n"/>
      <c r="K78" s="5" t="n"/>
      <c r="L78" s="42">
        <f>IF(P78="OK",IF(OR(I78="Presente",I78="Atrasado"),(K78-J78+O78)*24-N78,0),"")</f>
      </c>
      <c r="M78" s="7" t="n"/>
      <c r="N78" s="43">
        <v>0</v>
      </c>
      <c r="O78" s="27">
        <v>0</v>
      </c>
      <c r="P78" s="7">
        <f>IF(COUNTA(A78:B78,E78,H78:K78,M78)=0,"",IFERROR(IF(AND(AND(B78&lt;&gt;"",E78&lt;&gt;"",COUNTIF(Resumo!$A$14:$A$113,B78)=1,COUNTIF(Participantes!$A$2:$A$101,E78)=1,COUNTIFS(Resumo!$A$14:$A$113,B78,Resumo!$B$14:$B$113,"&lt;&gt;")=1,COUNTIFS(Participantes!$A$2:$A$101,E78,Participantes!$B$2:$B$101,"&lt;&gt;")=1),C78&lt;&gt;"",F78&lt;&gt;"",ISNUMBER(A78),A78&gt;=1,A78=INT(A78),COUNTIFS($A$2:$A$101,A78,$B$2:$B$101,B78,$E$2:$E$101,E78)=1,OR(H78="Presencial",H78="Online",H78="Híbrida"),OR(I78="Presente",I78="Atrasado",I78="Ausente",I78="Justificado"),IF(OR(I78="Presente",I78="Atrasado"),AND(ISNUMBER(J78),ISNUMBER(K78),J78&gt;=0,J78&lt;1,K78&gt;=0,K78&lt;1,ISNUMBER(O78),OR(O78=0,O78=1),(K78-J78+O78)*24&gt;0,(K78-J78+O78)*24&lt;=24,ISNUMBER(N78),N78&gt;=0,N78&lt;=(K78-J78+O78)*24),AND(J78="",K78="",N78=0,O78=0))),"OK","Revisar dados"),"Revisar dados"))</f>
      </c>
    </row>
    <row r="79" ht="28" customHeight="1">
      <c r="A79" s="22" t="n"/>
      <c r="B79" s="3" t="n"/>
      <c r="C79" s="8">
        <f>IF(B79="","",IFERROR(VLOOKUP(B79,Resumo!$A$14:$B$113,2,FALSE),"Revisar cadastro"))</f>
      </c>
      <c r="D79" s="8">
        <f>IF(E79="","",IFERROR(VLOOKUP(E79,Participantes!$A$2:$F$101,3,FALSE),"Revisar cadastro"))</f>
      </c>
      <c r="E79" s="3" t="n"/>
      <c r="F79" s="8">
        <f>IF(E79="","",IFERROR(VLOOKUP(E79,Participantes!$A$2:$F$101,2,FALSE),"Revisar cadastro"))</f>
      </c>
      <c r="G79" s="8">
        <f>IF(E79="","",IFERROR(VLOOKUP(E79,Participantes!$A$2:$F$101,4,FALSE),"Revisar cadastro"))</f>
      </c>
      <c r="H79" s="3" t="n"/>
      <c r="I79" s="3" t="n"/>
      <c r="J79" s="5" t="n"/>
      <c r="K79" s="5" t="n"/>
      <c r="L79" s="44">
        <f>IF(P79="OK",IF(OR(I79="Presente",I79="Atrasado"),(K79-J79+O79)*24-N79,0),"")</f>
      </c>
      <c r="M79" s="7" t="n"/>
      <c r="N79" s="43">
        <v>0</v>
      </c>
      <c r="O79" s="27">
        <v>0</v>
      </c>
      <c r="P79" s="7">
        <f>IF(COUNTA(A79:B79,E79,H79:K79,M79)=0,"",IFERROR(IF(AND(AND(B79&lt;&gt;"",E79&lt;&gt;"",COUNTIF(Resumo!$A$14:$A$113,B79)=1,COUNTIF(Participantes!$A$2:$A$101,E79)=1,COUNTIFS(Resumo!$A$14:$A$113,B79,Resumo!$B$14:$B$113,"&lt;&gt;")=1,COUNTIFS(Participantes!$A$2:$A$101,E79,Participantes!$B$2:$B$101,"&lt;&gt;")=1),C79&lt;&gt;"",F79&lt;&gt;"",ISNUMBER(A79),A79&gt;=1,A79=INT(A79),COUNTIFS($A$2:$A$101,A79,$B$2:$B$101,B79,$E$2:$E$101,E79)=1,OR(H79="Presencial",H79="Online",H79="Híbrida"),OR(I79="Presente",I79="Atrasado",I79="Ausente",I79="Justificado"),IF(OR(I79="Presente",I79="Atrasado"),AND(ISNUMBER(J79),ISNUMBER(K79),J79&gt;=0,J79&lt;1,K79&gt;=0,K79&lt;1,ISNUMBER(O79),OR(O79=0,O79=1),(K79-J79+O79)*24&gt;0,(K79-J79+O79)*24&lt;=24,ISNUMBER(N79),N79&gt;=0,N79&lt;=(K79-J79+O79)*24),AND(J79="",K79="",N79=0,O79=0))),"OK","Revisar dados"),"Revisar dados"))</f>
      </c>
    </row>
    <row r="80" ht="28" customHeight="1">
      <c r="A80" s="22" t="n"/>
      <c r="B80" s="3" t="n"/>
      <c r="C80" s="4">
        <f>IF(B80="","",IFERROR(VLOOKUP(B80,Resumo!$A$14:$B$113,2,FALSE),"Revisar cadastro"))</f>
      </c>
      <c r="D80" s="4">
        <f>IF(E80="","",IFERROR(VLOOKUP(E80,Participantes!$A$2:$F$101,3,FALSE),"Revisar cadastro"))</f>
      </c>
      <c r="E80" s="3" t="n"/>
      <c r="F80" s="4">
        <f>IF(E80="","",IFERROR(VLOOKUP(E80,Participantes!$A$2:$F$101,2,FALSE),"Revisar cadastro"))</f>
      </c>
      <c r="G80" s="4">
        <f>IF(E80="","",IFERROR(VLOOKUP(E80,Participantes!$A$2:$F$101,4,FALSE),"Revisar cadastro"))</f>
      </c>
      <c r="H80" s="3" t="n"/>
      <c r="I80" s="3" t="n"/>
      <c r="J80" s="5" t="n"/>
      <c r="K80" s="5" t="n"/>
      <c r="L80" s="42">
        <f>IF(P80="OK",IF(OR(I80="Presente",I80="Atrasado"),(K80-J80+O80)*24-N80,0),"")</f>
      </c>
      <c r="M80" s="7" t="n"/>
      <c r="N80" s="43">
        <v>0</v>
      </c>
      <c r="O80" s="27">
        <v>0</v>
      </c>
      <c r="P80" s="7">
        <f>IF(COUNTA(A80:B80,E80,H80:K80,M80)=0,"",IFERROR(IF(AND(AND(B80&lt;&gt;"",E80&lt;&gt;"",COUNTIF(Resumo!$A$14:$A$113,B80)=1,COUNTIF(Participantes!$A$2:$A$101,E80)=1,COUNTIFS(Resumo!$A$14:$A$113,B80,Resumo!$B$14:$B$113,"&lt;&gt;")=1,COUNTIFS(Participantes!$A$2:$A$101,E80,Participantes!$B$2:$B$101,"&lt;&gt;")=1),C80&lt;&gt;"",F80&lt;&gt;"",ISNUMBER(A80),A80&gt;=1,A80=INT(A80),COUNTIFS($A$2:$A$101,A80,$B$2:$B$101,B80,$E$2:$E$101,E80)=1,OR(H80="Presencial",H80="Online",H80="Híbrida"),OR(I80="Presente",I80="Atrasado",I80="Ausente",I80="Justificado"),IF(OR(I80="Presente",I80="Atrasado"),AND(ISNUMBER(J80),ISNUMBER(K80),J80&gt;=0,J80&lt;1,K80&gt;=0,K80&lt;1,ISNUMBER(O80),OR(O80=0,O80=1),(K80-J80+O80)*24&gt;0,(K80-J80+O80)*24&lt;=24,ISNUMBER(N80),N80&gt;=0,N80&lt;=(K80-J80+O80)*24),AND(J80="",K80="",N80=0,O80=0))),"OK","Revisar dados"),"Revisar dados"))</f>
      </c>
    </row>
    <row r="81" ht="28" customHeight="1">
      <c r="A81" s="22" t="n"/>
      <c r="B81" s="3" t="n"/>
      <c r="C81" s="8">
        <f>IF(B81="","",IFERROR(VLOOKUP(B81,Resumo!$A$14:$B$113,2,FALSE),"Revisar cadastro"))</f>
      </c>
      <c r="D81" s="8">
        <f>IF(E81="","",IFERROR(VLOOKUP(E81,Participantes!$A$2:$F$101,3,FALSE),"Revisar cadastro"))</f>
      </c>
      <c r="E81" s="3" t="n"/>
      <c r="F81" s="8">
        <f>IF(E81="","",IFERROR(VLOOKUP(E81,Participantes!$A$2:$F$101,2,FALSE),"Revisar cadastro"))</f>
      </c>
      <c r="G81" s="8">
        <f>IF(E81="","",IFERROR(VLOOKUP(E81,Participantes!$A$2:$F$101,4,FALSE),"Revisar cadastro"))</f>
      </c>
      <c r="H81" s="3" t="n"/>
      <c r="I81" s="3" t="n"/>
      <c r="J81" s="5" t="n"/>
      <c r="K81" s="5" t="n"/>
      <c r="L81" s="44">
        <f>IF(P81="OK",IF(OR(I81="Presente",I81="Atrasado"),(K81-J81+O81)*24-N81,0),"")</f>
      </c>
      <c r="M81" s="7" t="n"/>
      <c r="N81" s="43">
        <v>0</v>
      </c>
      <c r="O81" s="27">
        <v>0</v>
      </c>
      <c r="P81" s="7">
        <f>IF(COUNTA(A81:B81,E81,H81:K81,M81)=0,"",IFERROR(IF(AND(AND(B81&lt;&gt;"",E81&lt;&gt;"",COUNTIF(Resumo!$A$14:$A$113,B81)=1,COUNTIF(Participantes!$A$2:$A$101,E81)=1,COUNTIFS(Resumo!$A$14:$A$113,B81,Resumo!$B$14:$B$113,"&lt;&gt;")=1,COUNTIFS(Participantes!$A$2:$A$101,E81,Participantes!$B$2:$B$101,"&lt;&gt;")=1),C81&lt;&gt;"",F81&lt;&gt;"",ISNUMBER(A81),A81&gt;=1,A81=INT(A81),COUNTIFS($A$2:$A$101,A81,$B$2:$B$101,B81,$E$2:$E$101,E81)=1,OR(H81="Presencial",H81="Online",H81="Híbrida"),OR(I81="Presente",I81="Atrasado",I81="Ausente",I81="Justificado"),IF(OR(I81="Presente",I81="Atrasado"),AND(ISNUMBER(J81),ISNUMBER(K81),J81&gt;=0,J81&lt;1,K81&gt;=0,K81&lt;1,ISNUMBER(O81),OR(O81=0,O81=1),(K81-J81+O81)*24&gt;0,(K81-J81+O81)*24&lt;=24,ISNUMBER(N81),N81&gt;=0,N81&lt;=(K81-J81+O81)*24),AND(J81="",K81="",N81=0,O81=0))),"OK","Revisar dados"),"Revisar dados"))</f>
      </c>
    </row>
    <row r="82" ht="28" customHeight="1">
      <c r="A82" s="22" t="n"/>
      <c r="B82" s="3" t="n"/>
      <c r="C82" s="4">
        <f>IF(B82="","",IFERROR(VLOOKUP(B82,Resumo!$A$14:$B$113,2,FALSE),"Revisar cadastro"))</f>
      </c>
      <c r="D82" s="4">
        <f>IF(E82="","",IFERROR(VLOOKUP(E82,Participantes!$A$2:$F$101,3,FALSE),"Revisar cadastro"))</f>
      </c>
      <c r="E82" s="3" t="n"/>
      <c r="F82" s="4">
        <f>IF(E82="","",IFERROR(VLOOKUP(E82,Participantes!$A$2:$F$101,2,FALSE),"Revisar cadastro"))</f>
      </c>
      <c r="G82" s="4">
        <f>IF(E82="","",IFERROR(VLOOKUP(E82,Participantes!$A$2:$F$101,4,FALSE),"Revisar cadastro"))</f>
      </c>
      <c r="H82" s="3" t="n"/>
      <c r="I82" s="3" t="n"/>
      <c r="J82" s="5" t="n"/>
      <c r="K82" s="5" t="n"/>
      <c r="L82" s="42">
        <f>IF(P82="OK",IF(OR(I82="Presente",I82="Atrasado"),(K82-J82+O82)*24-N82,0),"")</f>
      </c>
      <c r="M82" s="7" t="n"/>
      <c r="N82" s="43">
        <v>0</v>
      </c>
      <c r="O82" s="27">
        <v>0</v>
      </c>
      <c r="P82" s="7">
        <f>IF(COUNTA(A82:B82,E82,H82:K82,M82)=0,"",IFERROR(IF(AND(AND(B82&lt;&gt;"",E82&lt;&gt;"",COUNTIF(Resumo!$A$14:$A$113,B82)=1,COUNTIF(Participantes!$A$2:$A$101,E82)=1,COUNTIFS(Resumo!$A$14:$A$113,B82,Resumo!$B$14:$B$113,"&lt;&gt;")=1,COUNTIFS(Participantes!$A$2:$A$101,E82,Participantes!$B$2:$B$101,"&lt;&gt;")=1),C82&lt;&gt;"",F82&lt;&gt;"",ISNUMBER(A82),A82&gt;=1,A82=INT(A82),COUNTIFS($A$2:$A$101,A82,$B$2:$B$101,B82,$E$2:$E$101,E82)=1,OR(H82="Presencial",H82="Online",H82="Híbrida"),OR(I82="Presente",I82="Atrasado",I82="Ausente",I82="Justificado"),IF(OR(I82="Presente",I82="Atrasado"),AND(ISNUMBER(J82),ISNUMBER(K82),J82&gt;=0,J82&lt;1,K82&gt;=0,K82&lt;1,ISNUMBER(O82),OR(O82=0,O82=1),(K82-J82+O82)*24&gt;0,(K82-J82+O82)*24&lt;=24,ISNUMBER(N82),N82&gt;=0,N82&lt;=(K82-J82+O82)*24),AND(J82="",K82="",N82=0,O82=0))),"OK","Revisar dados"),"Revisar dados"))</f>
      </c>
    </row>
    <row r="83" ht="28" customHeight="1">
      <c r="A83" s="22" t="n"/>
      <c r="B83" s="3" t="n"/>
      <c r="C83" s="8">
        <f>IF(B83="","",IFERROR(VLOOKUP(B83,Resumo!$A$14:$B$113,2,FALSE),"Revisar cadastro"))</f>
      </c>
      <c r="D83" s="8">
        <f>IF(E83="","",IFERROR(VLOOKUP(E83,Participantes!$A$2:$F$101,3,FALSE),"Revisar cadastro"))</f>
      </c>
      <c r="E83" s="3" t="n"/>
      <c r="F83" s="8">
        <f>IF(E83="","",IFERROR(VLOOKUP(E83,Participantes!$A$2:$F$101,2,FALSE),"Revisar cadastro"))</f>
      </c>
      <c r="G83" s="8">
        <f>IF(E83="","",IFERROR(VLOOKUP(E83,Participantes!$A$2:$F$101,4,FALSE),"Revisar cadastro"))</f>
      </c>
      <c r="H83" s="3" t="n"/>
      <c r="I83" s="3" t="n"/>
      <c r="J83" s="5" t="n"/>
      <c r="K83" s="5" t="n"/>
      <c r="L83" s="44">
        <f>IF(P83="OK",IF(OR(I83="Presente",I83="Atrasado"),(K83-J83+O83)*24-N83,0),"")</f>
      </c>
      <c r="M83" s="7" t="n"/>
      <c r="N83" s="43">
        <v>0</v>
      </c>
      <c r="O83" s="27">
        <v>0</v>
      </c>
      <c r="P83" s="7">
        <f>IF(COUNTA(A83:B83,E83,H83:K83,M83)=0,"",IFERROR(IF(AND(AND(B83&lt;&gt;"",E83&lt;&gt;"",COUNTIF(Resumo!$A$14:$A$113,B83)=1,COUNTIF(Participantes!$A$2:$A$101,E83)=1,COUNTIFS(Resumo!$A$14:$A$113,B83,Resumo!$B$14:$B$113,"&lt;&gt;")=1,COUNTIFS(Participantes!$A$2:$A$101,E83,Participantes!$B$2:$B$101,"&lt;&gt;")=1),C83&lt;&gt;"",F83&lt;&gt;"",ISNUMBER(A83),A83&gt;=1,A83=INT(A83),COUNTIFS($A$2:$A$101,A83,$B$2:$B$101,B83,$E$2:$E$101,E83)=1,OR(H83="Presencial",H83="Online",H83="Híbrida"),OR(I83="Presente",I83="Atrasado",I83="Ausente",I83="Justificado"),IF(OR(I83="Presente",I83="Atrasado"),AND(ISNUMBER(J83),ISNUMBER(K83),J83&gt;=0,J83&lt;1,K83&gt;=0,K83&lt;1,ISNUMBER(O83),OR(O83=0,O83=1),(K83-J83+O83)*24&gt;0,(K83-J83+O83)*24&lt;=24,ISNUMBER(N83),N83&gt;=0,N83&lt;=(K83-J83+O83)*24),AND(J83="",K83="",N83=0,O83=0))),"OK","Revisar dados"),"Revisar dados"))</f>
      </c>
    </row>
    <row r="84" ht="28" customHeight="1">
      <c r="A84" s="22" t="n"/>
      <c r="B84" s="3" t="n"/>
      <c r="C84" s="4">
        <f>IF(B84="","",IFERROR(VLOOKUP(B84,Resumo!$A$14:$B$113,2,FALSE),"Revisar cadastro"))</f>
      </c>
      <c r="D84" s="4">
        <f>IF(E84="","",IFERROR(VLOOKUP(E84,Participantes!$A$2:$F$101,3,FALSE),"Revisar cadastro"))</f>
      </c>
      <c r="E84" s="3" t="n"/>
      <c r="F84" s="4">
        <f>IF(E84="","",IFERROR(VLOOKUP(E84,Participantes!$A$2:$F$101,2,FALSE),"Revisar cadastro"))</f>
      </c>
      <c r="G84" s="4">
        <f>IF(E84="","",IFERROR(VLOOKUP(E84,Participantes!$A$2:$F$101,4,FALSE),"Revisar cadastro"))</f>
      </c>
      <c r="H84" s="3" t="n"/>
      <c r="I84" s="3" t="n"/>
      <c r="J84" s="5" t="n"/>
      <c r="K84" s="5" t="n"/>
      <c r="L84" s="42">
        <f>IF(P84="OK",IF(OR(I84="Presente",I84="Atrasado"),(K84-J84+O84)*24-N84,0),"")</f>
      </c>
      <c r="M84" s="7" t="n"/>
      <c r="N84" s="43">
        <v>0</v>
      </c>
      <c r="O84" s="27">
        <v>0</v>
      </c>
      <c r="P84" s="7">
        <f>IF(COUNTA(A84:B84,E84,H84:K84,M84)=0,"",IFERROR(IF(AND(AND(B84&lt;&gt;"",E84&lt;&gt;"",COUNTIF(Resumo!$A$14:$A$113,B84)=1,COUNTIF(Participantes!$A$2:$A$101,E84)=1,COUNTIFS(Resumo!$A$14:$A$113,B84,Resumo!$B$14:$B$113,"&lt;&gt;")=1,COUNTIFS(Participantes!$A$2:$A$101,E84,Participantes!$B$2:$B$101,"&lt;&gt;")=1),C84&lt;&gt;"",F84&lt;&gt;"",ISNUMBER(A84),A84&gt;=1,A84=INT(A84),COUNTIFS($A$2:$A$101,A84,$B$2:$B$101,B84,$E$2:$E$101,E84)=1,OR(H84="Presencial",H84="Online",H84="Híbrida"),OR(I84="Presente",I84="Atrasado",I84="Ausente",I84="Justificado"),IF(OR(I84="Presente",I84="Atrasado"),AND(ISNUMBER(J84),ISNUMBER(K84),J84&gt;=0,J84&lt;1,K84&gt;=0,K84&lt;1,ISNUMBER(O84),OR(O84=0,O84=1),(K84-J84+O84)*24&gt;0,(K84-J84+O84)*24&lt;=24,ISNUMBER(N84),N84&gt;=0,N84&lt;=(K84-J84+O84)*24),AND(J84="",K84="",N84=0,O84=0))),"OK","Revisar dados"),"Revisar dados"))</f>
      </c>
    </row>
    <row r="85" ht="28" customHeight="1">
      <c r="A85" s="22" t="n"/>
      <c r="B85" s="3" t="n"/>
      <c r="C85" s="8">
        <f>IF(B85="","",IFERROR(VLOOKUP(B85,Resumo!$A$14:$B$113,2,FALSE),"Revisar cadastro"))</f>
      </c>
      <c r="D85" s="8">
        <f>IF(E85="","",IFERROR(VLOOKUP(E85,Participantes!$A$2:$F$101,3,FALSE),"Revisar cadastro"))</f>
      </c>
      <c r="E85" s="3" t="n"/>
      <c r="F85" s="8">
        <f>IF(E85="","",IFERROR(VLOOKUP(E85,Participantes!$A$2:$F$101,2,FALSE),"Revisar cadastro"))</f>
      </c>
      <c r="G85" s="8">
        <f>IF(E85="","",IFERROR(VLOOKUP(E85,Participantes!$A$2:$F$101,4,FALSE),"Revisar cadastro"))</f>
      </c>
      <c r="H85" s="3" t="n"/>
      <c r="I85" s="3" t="n"/>
      <c r="J85" s="5" t="n"/>
      <c r="K85" s="5" t="n"/>
      <c r="L85" s="44">
        <f>IF(P85="OK",IF(OR(I85="Presente",I85="Atrasado"),(K85-J85+O85)*24-N85,0),"")</f>
      </c>
      <c r="M85" s="7" t="n"/>
      <c r="N85" s="43">
        <v>0</v>
      </c>
      <c r="O85" s="27">
        <v>0</v>
      </c>
      <c r="P85" s="7">
        <f>IF(COUNTA(A85:B85,E85,H85:K85,M85)=0,"",IFERROR(IF(AND(AND(B85&lt;&gt;"",E85&lt;&gt;"",COUNTIF(Resumo!$A$14:$A$113,B85)=1,COUNTIF(Participantes!$A$2:$A$101,E85)=1,COUNTIFS(Resumo!$A$14:$A$113,B85,Resumo!$B$14:$B$113,"&lt;&gt;")=1,COUNTIFS(Participantes!$A$2:$A$101,E85,Participantes!$B$2:$B$101,"&lt;&gt;")=1),C85&lt;&gt;"",F85&lt;&gt;"",ISNUMBER(A85),A85&gt;=1,A85=INT(A85),COUNTIFS($A$2:$A$101,A85,$B$2:$B$101,B85,$E$2:$E$101,E85)=1,OR(H85="Presencial",H85="Online",H85="Híbrida"),OR(I85="Presente",I85="Atrasado",I85="Ausente",I85="Justificado"),IF(OR(I85="Presente",I85="Atrasado"),AND(ISNUMBER(J85),ISNUMBER(K85),J85&gt;=0,J85&lt;1,K85&gt;=0,K85&lt;1,ISNUMBER(O85),OR(O85=0,O85=1),(K85-J85+O85)*24&gt;0,(K85-J85+O85)*24&lt;=24,ISNUMBER(N85),N85&gt;=0,N85&lt;=(K85-J85+O85)*24),AND(J85="",K85="",N85=0,O85=0))),"OK","Revisar dados"),"Revisar dados"))</f>
      </c>
    </row>
    <row r="86" ht="28" customHeight="1">
      <c r="A86" s="22" t="n"/>
      <c r="B86" s="3" t="n"/>
      <c r="C86" s="4">
        <f>IF(B86="","",IFERROR(VLOOKUP(B86,Resumo!$A$14:$B$113,2,FALSE),"Revisar cadastro"))</f>
      </c>
      <c r="D86" s="4">
        <f>IF(E86="","",IFERROR(VLOOKUP(E86,Participantes!$A$2:$F$101,3,FALSE),"Revisar cadastro"))</f>
      </c>
      <c r="E86" s="3" t="n"/>
      <c r="F86" s="4">
        <f>IF(E86="","",IFERROR(VLOOKUP(E86,Participantes!$A$2:$F$101,2,FALSE),"Revisar cadastro"))</f>
      </c>
      <c r="G86" s="4">
        <f>IF(E86="","",IFERROR(VLOOKUP(E86,Participantes!$A$2:$F$101,4,FALSE),"Revisar cadastro"))</f>
      </c>
      <c r="H86" s="3" t="n"/>
      <c r="I86" s="3" t="n"/>
      <c r="J86" s="5" t="n"/>
      <c r="K86" s="5" t="n"/>
      <c r="L86" s="42">
        <f>IF(P86="OK",IF(OR(I86="Presente",I86="Atrasado"),(K86-J86+O86)*24-N86,0),"")</f>
      </c>
      <c r="M86" s="7" t="n"/>
      <c r="N86" s="43">
        <v>0</v>
      </c>
      <c r="O86" s="27">
        <v>0</v>
      </c>
      <c r="P86" s="7">
        <f>IF(COUNTA(A86:B86,E86,H86:K86,M86)=0,"",IFERROR(IF(AND(AND(B86&lt;&gt;"",E86&lt;&gt;"",COUNTIF(Resumo!$A$14:$A$113,B86)=1,COUNTIF(Participantes!$A$2:$A$101,E86)=1,COUNTIFS(Resumo!$A$14:$A$113,B86,Resumo!$B$14:$B$113,"&lt;&gt;")=1,COUNTIFS(Participantes!$A$2:$A$101,E86,Participantes!$B$2:$B$101,"&lt;&gt;")=1),C86&lt;&gt;"",F86&lt;&gt;"",ISNUMBER(A86),A86&gt;=1,A86=INT(A86),COUNTIFS($A$2:$A$101,A86,$B$2:$B$101,B86,$E$2:$E$101,E86)=1,OR(H86="Presencial",H86="Online",H86="Híbrida"),OR(I86="Presente",I86="Atrasado",I86="Ausente",I86="Justificado"),IF(OR(I86="Presente",I86="Atrasado"),AND(ISNUMBER(J86),ISNUMBER(K86),J86&gt;=0,J86&lt;1,K86&gt;=0,K86&lt;1,ISNUMBER(O86),OR(O86=0,O86=1),(K86-J86+O86)*24&gt;0,(K86-J86+O86)*24&lt;=24,ISNUMBER(N86),N86&gt;=0,N86&lt;=(K86-J86+O86)*24),AND(J86="",K86="",N86=0,O86=0))),"OK","Revisar dados"),"Revisar dados"))</f>
      </c>
    </row>
    <row r="87" ht="28" customHeight="1">
      <c r="A87" s="22" t="n"/>
      <c r="B87" s="3" t="n"/>
      <c r="C87" s="8">
        <f>IF(B87="","",IFERROR(VLOOKUP(B87,Resumo!$A$14:$B$113,2,FALSE),"Revisar cadastro"))</f>
      </c>
      <c r="D87" s="8">
        <f>IF(E87="","",IFERROR(VLOOKUP(E87,Participantes!$A$2:$F$101,3,FALSE),"Revisar cadastro"))</f>
      </c>
      <c r="E87" s="3" t="n"/>
      <c r="F87" s="8">
        <f>IF(E87="","",IFERROR(VLOOKUP(E87,Participantes!$A$2:$F$101,2,FALSE),"Revisar cadastro"))</f>
      </c>
      <c r="G87" s="8">
        <f>IF(E87="","",IFERROR(VLOOKUP(E87,Participantes!$A$2:$F$101,4,FALSE),"Revisar cadastro"))</f>
      </c>
      <c r="H87" s="3" t="n"/>
      <c r="I87" s="3" t="n"/>
      <c r="J87" s="5" t="n"/>
      <c r="K87" s="5" t="n"/>
      <c r="L87" s="44">
        <f>IF(P87="OK",IF(OR(I87="Presente",I87="Atrasado"),(K87-J87+O87)*24-N87,0),"")</f>
      </c>
      <c r="M87" s="7" t="n"/>
      <c r="N87" s="43">
        <v>0</v>
      </c>
      <c r="O87" s="27">
        <v>0</v>
      </c>
      <c r="P87" s="7">
        <f>IF(COUNTA(A87:B87,E87,H87:K87,M87)=0,"",IFERROR(IF(AND(AND(B87&lt;&gt;"",E87&lt;&gt;"",COUNTIF(Resumo!$A$14:$A$113,B87)=1,COUNTIF(Participantes!$A$2:$A$101,E87)=1,COUNTIFS(Resumo!$A$14:$A$113,B87,Resumo!$B$14:$B$113,"&lt;&gt;")=1,COUNTIFS(Participantes!$A$2:$A$101,E87,Participantes!$B$2:$B$101,"&lt;&gt;")=1),C87&lt;&gt;"",F87&lt;&gt;"",ISNUMBER(A87),A87&gt;=1,A87=INT(A87),COUNTIFS($A$2:$A$101,A87,$B$2:$B$101,B87,$E$2:$E$101,E87)=1,OR(H87="Presencial",H87="Online",H87="Híbrida"),OR(I87="Presente",I87="Atrasado",I87="Ausente",I87="Justificado"),IF(OR(I87="Presente",I87="Atrasado"),AND(ISNUMBER(J87),ISNUMBER(K87),J87&gt;=0,J87&lt;1,K87&gt;=0,K87&lt;1,ISNUMBER(O87),OR(O87=0,O87=1),(K87-J87+O87)*24&gt;0,(K87-J87+O87)*24&lt;=24,ISNUMBER(N87),N87&gt;=0,N87&lt;=(K87-J87+O87)*24),AND(J87="",K87="",N87=0,O87=0))),"OK","Revisar dados"),"Revisar dados"))</f>
      </c>
    </row>
    <row r="88" ht="28" customHeight="1">
      <c r="A88" s="22" t="n"/>
      <c r="B88" s="3" t="n"/>
      <c r="C88" s="4">
        <f>IF(B88="","",IFERROR(VLOOKUP(B88,Resumo!$A$14:$B$113,2,FALSE),"Revisar cadastro"))</f>
      </c>
      <c r="D88" s="4">
        <f>IF(E88="","",IFERROR(VLOOKUP(E88,Participantes!$A$2:$F$101,3,FALSE),"Revisar cadastro"))</f>
      </c>
      <c r="E88" s="3" t="n"/>
      <c r="F88" s="4">
        <f>IF(E88="","",IFERROR(VLOOKUP(E88,Participantes!$A$2:$F$101,2,FALSE),"Revisar cadastro"))</f>
      </c>
      <c r="G88" s="4">
        <f>IF(E88="","",IFERROR(VLOOKUP(E88,Participantes!$A$2:$F$101,4,FALSE),"Revisar cadastro"))</f>
      </c>
      <c r="H88" s="3" t="n"/>
      <c r="I88" s="3" t="n"/>
      <c r="J88" s="5" t="n"/>
      <c r="K88" s="5" t="n"/>
      <c r="L88" s="42">
        <f>IF(P88="OK",IF(OR(I88="Presente",I88="Atrasado"),(K88-J88+O88)*24-N88,0),"")</f>
      </c>
      <c r="M88" s="7" t="n"/>
      <c r="N88" s="43">
        <v>0</v>
      </c>
      <c r="O88" s="27">
        <v>0</v>
      </c>
      <c r="P88" s="7">
        <f>IF(COUNTA(A88:B88,E88,H88:K88,M88)=0,"",IFERROR(IF(AND(AND(B88&lt;&gt;"",E88&lt;&gt;"",COUNTIF(Resumo!$A$14:$A$113,B88)=1,COUNTIF(Participantes!$A$2:$A$101,E88)=1,COUNTIFS(Resumo!$A$14:$A$113,B88,Resumo!$B$14:$B$113,"&lt;&gt;")=1,COUNTIFS(Participantes!$A$2:$A$101,E88,Participantes!$B$2:$B$101,"&lt;&gt;")=1),C88&lt;&gt;"",F88&lt;&gt;"",ISNUMBER(A88),A88&gt;=1,A88=INT(A88),COUNTIFS($A$2:$A$101,A88,$B$2:$B$101,B88,$E$2:$E$101,E88)=1,OR(H88="Presencial",H88="Online",H88="Híbrida"),OR(I88="Presente",I88="Atrasado",I88="Ausente",I88="Justificado"),IF(OR(I88="Presente",I88="Atrasado"),AND(ISNUMBER(J88),ISNUMBER(K88),J88&gt;=0,J88&lt;1,K88&gt;=0,K88&lt;1,ISNUMBER(O88),OR(O88=0,O88=1),(K88-J88+O88)*24&gt;0,(K88-J88+O88)*24&lt;=24,ISNUMBER(N88),N88&gt;=0,N88&lt;=(K88-J88+O88)*24),AND(J88="",K88="",N88=0,O88=0))),"OK","Revisar dados"),"Revisar dados"))</f>
      </c>
    </row>
    <row r="89" ht="28" customHeight="1">
      <c r="A89" s="22" t="n"/>
      <c r="B89" s="3" t="n"/>
      <c r="C89" s="8">
        <f>IF(B89="","",IFERROR(VLOOKUP(B89,Resumo!$A$14:$B$113,2,FALSE),"Revisar cadastro"))</f>
      </c>
      <c r="D89" s="8">
        <f>IF(E89="","",IFERROR(VLOOKUP(E89,Participantes!$A$2:$F$101,3,FALSE),"Revisar cadastro"))</f>
      </c>
      <c r="E89" s="3" t="n"/>
      <c r="F89" s="8">
        <f>IF(E89="","",IFERROR(VLOOKUP(E89,Participantes!$A$2:$F$101,2,FALSE),"Revisar cadastro"))</f>
      </c>
      <c r="G89" s="8">
        <f>IF(E89="","",IFERROR(VLOOKUP(E89,Participantes!$A$2:$F$101,4,FALSE),"Revisar cadastro"))</f>
      </c>
      <c r="H89" s="3" t="n"/>
      <c r="I89" s="3" t="n"/>
      <c r="J89" s="5" t="n"/>
      <c r="K89" s="5" t="n"/>
      <c r="L89" s="44">
        <f>IF(P89="OK",IF(OR(I89="Presente",I89="Atrasado"),(K89-J89+O89)*24-N89,0),"")</f>
      </c>
      <c r="M89" s="7" t="n"/>
      <c r="N89" s="43">
        <v>0</v>
      </c>
      <c r="O89" s="27">
        <v>0</v>
      </c>
      <c r="P89" s="7">
        <f>IF(COUNTA(A89:B89,E89,H89:K89,M89)=0,"",IFERROR(IF(AND(AND(B89&lt;&gt;"",E89&lt;&gt;"",COUNTIF(Resumo!$A$14:$A$113,B89)=1,COUNTIF(Participantes!$A$2:$A$101,E89)=1,COUNTIFS(Resumo!$A$14:$A$113,B89,Resumo!$B$14:$B$113,"&lt;&gt;")=1,COUNTIFS(Participantes!$A$2:$A$101,E89,Participantes!$B$2:$B$101,"&lt;&gt;")=1),C89&lt;&gt;"",F89&lt;&gt;"",ISNUMBER(A89),A89&gt;=1,A89=INT(A89),COUNTIFS($A$2:$A$101,A89,$B$2:$B$101,B89,$E$2:$E$101,E89)=1,OR(H89="Presencial",H89="Online",H89="Híbrida"),OR(I89="Presente",I89="Atrasado",I89="Ausente",I89="Justificado"),IF(OR(I89="Presente",I89="Atrasado"),AND(ISNUMBER(J89),ISNUMBER(K89),J89&gt;=0,J89&lt;1,K89&gt;=0,K89&lt;1,ISNUMBER(O89),OR(O89=0,O89=1),(K89-J89+O89)*24&gt;0,(K89-J89+O89)*24&lt;=24,ISNUMBER(N89),N89&gt;=0,N89&lt;=(K89-J89+O89)*24),AND(J89="",K89="",N89=0,O89=0))),"OK","Revisar dados"),"Revisar dados"))</f>
      </c>
    </row>
    <row r="90" ht="28" customHeight="1">
      <c r="A90" s="22" t="n"/>
      <c r="B90" s="3" t="n"/>
      <c r="C90" s="4">
        <f>IF(B90="","",IFERROR(VLOOKUP(B90,Resumo!$A$14:$B$113,2,FALSE),"Revisar cadastro"))</f>
      </c>
      <c r="D90" s="4">
        <f>IF(E90="","",IFERROR(VLOOKUP(E90,Participantes!$A$2:$F$101,3,FALSE),"Revisar cadastro"))</f>
      </c>
      <c r="E90" s="3" t="n"/>
      <c r="F90" s="4">
        <f>IF(E90="","",IFERROR(VLOOKUP(E90,Participantes!$A$2:$F$101,2,FALSE),"Revisar cadastro"))</f>
      </c>
      <c r="G90" s="4">
        <f>IF(E90="","",IFERROR(VLOOKUP(E90,Participantes!$A$2:$F$101,4,FALSE),"Revisar cadastro"))</f>
      </c>
      <c r="H90" s="3" t="n"/>
      <c r="I90" s="3" t="n"/>
      <c r="J90" s="5" t="n"/>
      <c r="K90" s="5" t="n"/>
      <c r="L90" s="42">
        <f>IF(P90="OK",IF(OR(I90="Presente",I90="Atrasado"),(K90-J90+O90)*24-N90,0),"")</f>
      </c>
      <c r="M90" s="7" t="n"/>
      <c r="N90" s="43">
        <v>0</v>
      </c>
      <c r="O90" s="27">
        <v>0</v>
      </c>
      <c r="P90" s="7">
        <f>IF(COUNTA(A90:B90,E90,H90:K90,M90)=0,"",IFERROR(IF(AND(AND(B90&lt;&gt;"",E90&lt;&gt;"",COUNTIF(Resumo!$A$14:$A$113,B90)=1,COUNTIF(Participantes!$A$2:$A$101,E90)=1,COUNTIFS(Resumo!$A$14:$A$113,B90,Resumo!$B$14:$B$113,"&lt;&gt;")=1,COUNTIFS(Participantes!$A$2:$A$101,E90,Participantes!$B$2:$B$101,"&lt;&gt;")=1),C90&lt;&gt;"",F90&lt;&gt;"",ISNUMBER(A90),A90&gt;=1,A90=INT(A90),COUNTIFS($A$2:$A$101,A90,$B$2:$B$101,B90,$E$2:$E$101,E90)=1,OR(H90="Presencial",H90="Online",H90="Híbrida"),OR(I90="Presente",I90="Atrasado",I90="Ausente",I90="Justificado"),IF(OR(I90="Presente",I90="Atrasado"),AND(ISNUMBER(J90),ISNUMBER(K90),J90&gt;=0,J90&lt;1,K90&gt;=0,K90&lt;1,ISNUMBER(O90),OR(O90=0,O90=1),(K90-J90+O90)*24&gt;0,(K90-J90+O90)*24&lt;=24,ISNUMBER(N90),N90&gt;=0,N90&lt;=(K90-J90+O90)*24),AND(J90="",K90="",N90=0,O90=0))),"OK","Revisar dados"),"Revisar dados"))</f>
      </c>
    </row>
    <row r="91" ht="28" customHeight="1">
      <c r="A91" s="22" t="n"/>
      <c r="B91" s="3" t="n"/>
      <c r="C91" s="8">
        <f>IF(B91="","",IFERROR(VLOOKUP(B91,Resumo!$A$14:$B$113,2,FALSE),"Revisar cadastro"))</f>
      </c>
      <c r="D91" s="8">
        <f>IF(E91="","",IFERROR(VLOOKUP(E91,Participantes!$A$2:$F$101,3,FALSE),"Revisar cadastro"))</f>
      </c>
      <c r="E91" s="3" t="n"/>
      <c r="F91" s="8">
        <f>IF(E91="","",IFERROR(VLOOKUP(E91,Participantes!$A$2:$F$101,2,FALSE),"Revisar cadastro"))</f>
      </c>
      <c r="G91" s="8">
        <f>IF(E91="","",IFERROR(VLOOKUP(E91,Participantes!$A$2:$F$101,4,FALSE),"Revisar cadastro"))</f>
      </c>
      <c r="H91" s="3" t="n"/>
      <c r="I91" s="3" t="n"/>
      <c r="J91" s="5" t="n"/>
      <c r="K91" s="5" t="n"/>
      <c r="L91" s="44">
        <f>IF(P91="OK",IF(OR(I91="Presente",I91="Atrasado"),(K91-J91+O91)*24-N91,0),"")</f>
      </c>
      <c r="M91" s="7" t="n"/>
      <c r="N91" s="43">
        <v>0</v>
      </c>
      <c r="O91" s="27">
        <v>0</v>
      </c>
      <c r="P91" s="7">
        <f>IF(COUNTA(A91:B91,E91,H91:K91,M91)=0,"",IFERROR(IF(AND(AND(B91&lt;&gt;"",E91&lt;&gt;"",COUNTIF(Resumo!$A$14:$A$113,B91)=1,COUNTIF(Participantes!$A$2:$A$101,E91)=1,COUNTIFS(Resumo!$A$14:$A$113,B91,Resumo!$B$14:$B$113,"&lt;&gt;")=1,COUNTIFS(Participantes!$A$2:$A$101,E91,Participantes!$B$2:$B$101,"&lt;&gt;")=1),C91&lt;&gt;"",F91&lt;&gt;"",ISNUMBER(A91),A91&gt;=1,A91=INT(A91),COUNTIFS($A$2:$A$101,A91,$B$2:$B$101,B91,$E$2:$E$101,E91)=1,OR(H91="Presencial",H91="Online",H91="Híbrida"),OR(I91="Presente",I91="Atrasado",I91="Ausente",I91="Justificado"),IF(OR(I91="Presente",I91="Atrasado"),AND(ISNUMBER(J91),ISNUMBER(K91),J91&gt;=0,J91&lt;1,K91&gt;=0,K91&lt;1,ISNUMBER(O91),OR(O91=0,O91=1),(K91-J91+O91)*24&gt;0,(K91-J91+O91)*24&lt;=24,ISNUMBER(N91),N91&gt;=0,N91&lt;=(K91-J91+O91)*24),AND(J91="",K91="",N91=0,O91=0))),"OK","Revisar dados"),"Revisar dados"))</f>
      </c>
    </row>
    <row r="92" ht="28" customHeight="1">
      <c r="A92" s="22" t="n"/>
      <c r="B92" s="3" t="n"/>
      <c r="C92" s="4">
        <f>IF(B92="","",IFERROR(VLOOKUP(B92,Resumo!$A$14:$B$113,2,FALSE),"Revisar cadastro"))</f>
      </c>
      <c r="D92" s="4">
        <f>IF(E92="","",IFERROR(VLOOKUP(E92,Participantes!$A$2:$F$101,3,FALSE),"Revisar cadastro"))</f>
      </c>
      <c r="E92" s="3" t="n"/>
      <c r="F92" s="4">
        <f>IF(E92="","",IFERROR(VLOOKUP(E92,Participantes!$A$2:$F$101,2,FALSE),"Revisar cadastro"))</f>
      </c>
      <c r="G92" s="4">
        <f>IF(E92="","",IFERROR(VLOOKUP(E92,Participantes!$A$2:$F$101,4,FALSE),"Revisar cadastro"))</f>
      </c>
      <c r="H92" s="3" t="n"/>
      <c r="I92" s="3" t="n"/>
      <c r="J92" s="5" t="n"/>
      <c r="K92" s="5" t="n"/>
      <c r="L92" s="42">
        <f>IF(P92="OK",IF(OR(I92="Presente",I92="Atrasado"),(K92-J92+O92)*24-N92,0),"")</f>
      </c>
      <c r="M92" s="7" t="n"/>
      <c r="N92" s="43">
        <v>0</v>
      </c>
      <c r="O92" s="27">
        <v>0</v>
      </c>
      <c r="P92" s="7">
        <f>IF(COUNTA(A92:B92,E92,H92:K92,M92)=0,"",IFERROR(IF(AND(AND(B92&lt;&gt;"",E92&lt;&gt;"",COUNTIF(Resumo!$A$14:$A$113,B92)=1,COUNTIF(Participantes!$A$2:$A$101,E92)=1,COUNTIFS(Resumo!$A$14:$A$113,B92,Resumo!$B$14:$B$113,"&lt;&gt;")=1,COUNTIFS(Participantes!$A$2:$A$101,E92,Participantes!$B$2:$B$101,"&lt;&gt;")=1),C92&lt;&gt;"",F92&lt;&gt;"",ISNUMBER(A92),A92&gt;=1,A92=INT(A92),COUNTIFS($A$2:$A$101,A92,$B$2:$B$101,B92,$E$2:$E$101,E92)=1,OR(H92="Presencial",H92="Online",H92="Híbrida"),OR(I92="Presente",I92="Atrasado",I92="Ausente",I92="Justificado"),IF(OR(I92="Presente",I92="Atrasado"),AND(ISNUMBER(J92),ISNUMBER(K92),J92&gt;=0,J92&lt;1,K92&gt;=0,K92&lt;1,ISNUMBER(O92),OR(O92=0,O92=1),(K92-J92+O92)*24&gt;0,(K92-J92+O92)*24&lt;=24,ISNUMBER(N92),N92&gt;=0,N92&lt;=(K92-J92+O92)*24),AND(J92="",K92="",N92=0,O92=0))),"OK","Revisar dados"),"Revisar dados"))</f>
      </c>
    </row>
    <row r="93" ht="28" customHeight="1">
      <c r="A93" s="22" t="n"/>
      <c r="B93" s="3" t="n"/>
      <c r="C93" s="8">
        <f>IF(B93="","",IFERROR(VLOOKUP(B93,Resumo!$A$14:$B$113,2,FALSE),"Revisar cadastro"))</f>
      </c>
      <c r="D93" s="8">
        <f>IF(E93="","",IFERROR(VLOOKUP(E93,Participantes!$A$2:$F$101,3,FALSE),"Revisar cadastro"))</f>
      </c>
      <c r="E93" s="3" t="n"/>
      <c r="F93" s="8">
        <f>IF(E93="","",IFERROR(VLOOKUP(E93,Participantes!$A$2:$F$101,2,FALSE),"Revisar cadastro"))</f>
      </c>
      <c r="G93" s="8">
        <f>IF(E93="","",IFERROR(VLOOKUP(E93,Participantes!$A$2:$F$101,4,FALSE),"Revisar cadastro"))</f>
      </c>
      <c r="H93" s="3" t="n"/>
      <c r="I93" s="3" t="n"/>
      <c r="J93" s="5" t="n"/>
      <c r="K93" s="5" t="n"/>
      <c r="L93" s="44">
        <f>IF(P93="OK",IF(OR(I93="Presente",I93="Atrasado"),(K93-J93+O93)*24-N93,0),"")</f>
      </c>
      <c r="M93" s="7" t="n"/>
      <c r="N93" s="43">
        <v>0</v>
      </c>
      <c r="O93" s="27">
        <v>0</v>
      </c>
      <c r="P93" s="7">
        <f>IF(COUNTA(A93:B93,E93,H93:K93,M93)=0,"",IFERROR(IF(AND(AND(B93&lt;&gt;"",E93&lt;&gt;"",COUNTIF(Resumo!$A$14:$A$113,B93)=1,COUNTIF(Participantes!$A$2:$A$101,E93)=1,COUNTIFS(Resumo!$A$14:$A$113,B93,Resumo!$B$14:$B$113,"&lt;&gt;")=1,COUNTIFS(Participantes!$A$2:$A$101,E93,Participantes!$B$2:$B$101,"&lt;&gt;")=1),C93&lt;&gt;"",F93&lt;&gt;"",ISNUMBER(A93),A93&gt;=1,A93=INT(A93),COUNTIFS($A$2:$A$101,A93,$B$2:$B$101,B93,$E$2:$E$101,E93)=1,OR(H93="Presencial",H93="Online",H93="Híbrida"),OR(I93="Presente",I93="Atrasado",I93="Ausente",I93="Justificado"),IF(OR(I93="Presente",I93="Atrasado"),AND(ISNUMBER(J93),ISNUMBER(K93),J93&gt;=0,J93&lt;1,K93&gt;=0,K93&lt;1,ISNUMBER(O93),OR(O93=0,O93=1),(K93-J93+O93)*24&gt;0,(K93-J93+O93)*24&lt;=24,ISNUMBER(N93),N93&gt;=0,N93&lt;=(K93-J93+O93)*24),AND(J93="",K93="",N93=0,O93=0))),"OK","Revisar dados"),"Revisar dados"))</f>
      </c>
    </row>
    <row r="94" ht="28" customHeight="1">
      <c r="A94" s="22" t="n"/>
      <c r="B94" s="3" t="n"/>
      <c r="C94" s="4">
        <f>IF(B94="","",IFERROR(VLOOKUP(B94,Resumo!$A$14:$B$113,2,FALSE),"Revisar cadastro"))</f>
      </c>
      <c r="D94" s="4">
        <f>IF(E94="","",IFERROR(VLOOKUP(E94,Participantes!$A$2:$F$101,3,FALSE),"Revisar cadastro"))</f>
      </c>
      <c r="E94" s="3" t="n"/>
      <c r="F94" s="4">
        <f>IF(E94="","",IFERROR(VLOOKUP(E94,Participantes!$A$2:$F$101,2,FALSE),"Revisar cadastro"))</f>
      </c>
      <c r="G94" s="4">
        <f>IF(E94="","",IFERROR(VLOOKUP(E94,Participantes!$A$2:$F$101,4,FALSE),"Revisar cadastro"))</f>
      </c>
      <c r="H94" s="3" t="n"/>
      <c r="I94" s="3" t="n"/>
      <c r="J94" s="5" t="n"/>
      <c r="K94" s="5" t="n"/>
      <c r="L94" s="42">
        <f>IF(P94="OK",IF(OR(I94="Presente",I94="Atrasado"),(K94-J94+O94)*24-N94,0),"")</f>
      </c>
      <c r="M94" s="7" t="n"/>
      <c r="N94" s="43">
        <v>0</v>
      </c>
      <c r="O94" s="27">
        <v>0</v>
      </c>
      <c r="P94" s="7">
        <f>IF(COUNTA(A94:B94,E94,H94:K94,M94)=0,"",IFERROR(IF(AND(AND(B94&lt;&gt;"",E94&lt;&gt;"",COUNTIF(Resumo!$A$14:$A$113,B94)=1,COUNTIF(Participantes!$A$2:$A$101,E94)=1,COUNTIFS(Resumo!$A$14:$A$113,B94,Resumo!$B$14:$B$113,"&lt;&gt;")=1,COUNTIFS(Participantes!$A$2:$A$101,E94,Participantes!$B$2:$B$101,"&lt;&gt;")=1),C94&lt;&gt;"",F94&lt;&gt;"",ISNUMBER(A94),A94&gt;=1,A94=INT(A94),COUNTIFS($A$2:$A$101,A94,$B$2:$B$101,B94,$E$2:$E$101,E94)=1,OR(H94="Presencial",H94="Online",H94="Híbrida"),OR(I94="Presente",I94="Atrasado",I94="Ausente",I94="Justificado"),IF(OR(I94="Presente",I94="Atrasado"),AND(ISNUMBER(J94),ISNUMBER(K94),J94&gt;=0,J94&lt;1,K94&gt;=0,K94&lt;1,ISNUMBER(O94),OR(O94=0,O94=1),(K94-J94+O94)*24&gt;0,(K94-J94+O94)*24&lt;=24,ISNUMBER(N94),N94&gt;=0,N94&lt;=(K94-J94+O94)*24),AND(J94="",K94="",N94=0,O94=0))),"OK","Revisar dados"),"Revisar dados"))</f>
      </c>
    </row>
    <row r="95" ht="28" customHeight="1">
      <c r="A95" s="22" t="n"/>
      <c r="B95" s="3" t="n"/>
      <c r="C95" s="8">
        <f>IF(B95="","",IFERROR(VLOOKUP(B95,Resumo!$A$14:$B$113,2,FALSE),"Revisar cadastro"))</f>
      </c>
      <c r="D95" s="8">
        <f>IF(E95="","",IFERROR(VLOOKUP(E95,Participantes!$A$2:$F$101,3,FALSE),"Revisar cadastro"))</f>
      </c>
      <c r="E95" s="3" t="n"/>
      <c r="F95" s="8">
        <f>IF(E95="","",IFERROR(VLOOKUP(E95,Participantes!$A$2:$F$101,2,FALSE),"Revisar cadastro"))</f>
      </c>
      <c r="G95" s="8">
        <f>IF(E95="","",IFERROR(VLOOKUP(E95,Participantes!$A$2:$F$101,4,FALSE),"Revisar cadastro"))</f>
      </c>
      <c r="H95" s="3" t="n"/>
      <c r="I95" s="3" t="n"/>
      <c r="J95" s="5" t="n"/>
      <c r="K95" s="5" t="n"/>
      <c r="L95" s="44">
        <f>IF(P95="OK",IF(OR(I95="Presente",I95="Atrasado"),(K95-J95+O95)*24-N95,0),"")</f>
      </c>
      <c r="M95" s="7" t="n"/>
      <c r="N95" s="43">
        <v>0</v>
      </c>
      <c r="O95" s="27">
        <v>0</v>
      </c>
      <c r="P95" s="7">
        <f>IF(COUNTA(A95:B95,E95,H95:K95,M95)=0,"",IFERROR(IF(AND(AND(B95&lt;&gt;"",E95&lt;&gt;"",COUNTIF(Resumo!$A$14:$A$113,B95)=1,COUNTIF(Participantes!$A$2:$A$101,E95)=1,COUNTIFS(Resumo!$A$14:$A$113,B95,Resumo!$B$14:$B$113,"&lt;&gt;")=1,COUNTIFS(Participantes!$A$2:$A$101,E95,Participantes!$B$2:$B$101,"&lt;&gt;")=1),C95&lt;&gt;"",F95&lt;&gt;"",ISNUMBER(A95),A95&gt;=1,A95=INT(A95),COUNTIFS($A$2:$A$101,A95,$B$2:$B$101,B95,$E$2:$E$101,E95)=1,OR(H95="Presencial",H95="Online",H95="Híbrida"),OR(I95="Presente",I95="Atrasado",I95="Ausente",I95="Justificado"),IF(OR(I95="Presente",I95="Atrasado"),AND(ISNUMBER(J95),ISNUMBER(K95),J95&gt;=0,J95&lt;1,K95&gt;=0,K95&lt;1,ISNUMBER(O95),OR(O95=0,O95=1),(K95-J95+O95)*24&gt;0,(K95-J95+O95)*24&lt;=24,ISNUMBER(N95),N95&gt;=0,N95&lt;=(K95-J95+O95)*24),AND(J95="",K95="",N95=0,O95=0))),"OK","Revisar dados"),"Revisar dados"))</f>
      </c>
    </row>
    <row r="96" ht="28" customHeight="1">
      <c r="A96" s="22" t="n"/>
      <c r="B96" s="3" t="n"/>
      <c r="C96" s="4">
        <f>IF(B96="","",IFERROR(VLOOKUP(B96,Resumo!$A$14:$B$113,2,FALSE),"Revisar cadastro"))</f>
      </c>
      <c r="D96" s="4">
        <f>IF(E96="","",IFERROR(VLOOKUP(E96,Participantes!$A$2:$F$101,3,FALSE),"Revisar cadastro"))</f>
      </c>
      <c r="E96" s="3" t="n"/>
      <c r="F96" s="4">
        <f>IF(E96="","",IFERROR(VLOOKUP(E96,Participantes!$A$2:$F$101,2,FALSE),"Revisar cadastro"))</f>
      </c>
      <c r="G96" s="4">
        <f>IF(E96="","",IFERROR(VLOOKUP(E96,Participantes!$A$2:$F$101,4,FALSE),"Revisar cadastro"))</f>
      </c>
      <c r="H96" s="3" t="n"/>
      <c r="I96" s="3" t="n"/>
      <c r="J96" s="5" t="n"/>
      <c r="K96" s="5" t="n"/>
      <c r="L96" s="42">
        <f>IF(P96="OK",IF(OR(I96="Presente",I96="Atrasado"),(K96-J96+O96)*24-N96,0),"")</f>
      </c>
      <c r="M96" s="7" t="n"/>
      <c r="N96" s="43">
        <v>0</v>
      </c>
      <c r="O96" s="27">
        <v>0</v>
      </c>
      <c r="P96" s="7">
        <f>IF(COUNTA(A96:B96,E96,H96:K96,M96)=0,"",IFERROR(IF(AND(AND(B96&lt;&gt;"",E96&lt;&gt;"",COUNTIF(Resumo!$A$14:$A$113,B96)=1,COUNTIF(Participantes!$A$2:$A$101,E96)=1,COUNTIFS(Resumo!$A$14:$A$113,B96,Resumo!$B$14:$B$113,"&lt;&gt;")=1,COUNTIFS(Participantes!$A$2:$A$101,E96,Participantes!$B$2:$B$101,"&lt;&gt;")=1),C96&lt;&gt;"",F96&lt;&gt;"",ISNUMBER(A96),A96&gt;=1,A96=INT(A96),COUNTIFS($A$2:$A$101,A96,$B$2:$B$101,B96,$E$2:$E$101,E96)=1,OR(H96="Presencial",H96="Online",H96="Híbrida"),OR(I96="Presente",I96="Atrasado",I96="Ausente",I96="Justificado"),IF(OR(I96="Presente",I96="Atrasado"),AND(ISNUMBER(J96),ISNUMBER(K96),J96&gt;=0,J96&lt;1,K96&gt;=0,K96&lt;1,ISNUMBER(O96),OR(O96=0,O96=1),(K96-J96+O96)*24&gt;0,(K96-J96+O96)*24&lt;=24,ISNUMBER(N96),N96&gt;=0,N96&lt;=(K96-J96+O96)*24),AND(J96="",K96="",N96=0,O96=0))),"OK","Revisar dados"),"Revisar dados"))</f>
      </c>
    </row>
    <row r="97" ht="28" customHeight="1">
      <c r="A97" s="22" t="n"/>
      <c r="B97" s="3" t="n"/>
      <c r="C97" s="8">
        <f>IF(B97="","",IFERROR(VLOOKUP(B97,Resumo!$A$14:$B$113,2,FALSE),"Revisar cadastro"))</f>
      </c>
      <c r="D97" s="8">
        <f>IF(E97="","",IFERROR(VLOOKUP(E97,Participantes!$A$2:$F$101,3,FALSE),"Revisar cadastro"))</f>
      </c>
      <c r="E97" s="3" t="n"/>
      <c r="F97" s="8">
        <f>IF(E97="","",IFERROR(VLOOKUP(E97,Participantes!$A$2:$F$101,2,FALSE),"Revisar cadastro"))</f>
      </c>
      <c r="G97" s="8">
        <f>IF(E97="","",IFERROR(VLOOKUP(E97,Participantes!$A$2:$F$101,4,FALSE),"Revisar cadastro"))</f>
      </c>
      <c r="H97" s="3" t="n"/>
      <c r="I97" s="3" t="n"/>
      <c r="J97" s="5" t="n"/>
      <c r="K97" s="5" t="n"/>
      <c r="L97" s="44">
        <f>IF(P97="OK",IF(OR(I97="Presente",I97="Atrasado"),(K97-J97+O97)*24-N97,0),"")</f>
      </c>
      <c r="M97" s="7" t="n"/>
      <c r="N97" s="43">
        <v>0</v>
      </c>
      <c r="O97" s="27">
        <v>0</v>
      </c>
      <c r="P97" s="7">
        <f>IF(COUNTA(A97:B97,E97,H97:K97,M97)=0,"",IFERROR(IF(AND(AND(B97&lt;&gt;"",E97&lt;&gt;"",COUNTIF(Resumo!$A$14:$A$113,B97)=1,COUNTIF(Participantes!$A$2:$A$101,E97)=1,COUNTIFS(Resumo!$A$14:$A$113,B97,Resumo!$B$14:$B$113,"&lt;&gt;")=1,COUNTIFS(Participantes!$A$2:$A$101,E97,Participantes!$B$2:$B$101,"&lt;&gt;")=1),C97&lt;&gt;"",F97&lt;&gt;"",ISNUMBER(A97),A97&gt;=1,A97=INT(A97),COUNTIFS($A$2:$A$101,A97,$B$2:$B$101,B97,$E$2:$E$101,E97)=1,OR(H97="Presencial",H97="Online",H97="Híbrida"),OR(I97="Presente",I97="Atrasado",I97="Ausente",I97="Justificado"),IF(OR(I97="Presente",I97="Atrasado"),AND(ISNUMBER(J97),ISNUMBER(K97),J97&gt;=0,J97&lt;1,K97&gt;=0,K97&lt;1,ISNUMBER(O97),OR(O97=0,O97=1),(K97-J97+O97)*24&gt;0,(K97-J97+O97)*24&lt;=24,ISNUMBER(N97),N97&gt;=0,N97&lt;=(K97-J97+O97)*24),AND(J97="",K97="",N97=0,O97=0))),"OK","Revisar dados"),"Revisar dados"))</f>
      </c>
    </row>
    <row r="98" ht="28" customHeight="1">
      <c r="A98" s="22" t="n"/>
      <c r="B98" s="3" t="n"/>
      <c r="C98" s="4">
        <f>IF(B98="","",IFERROR(VLOOKUP(B98,Resumo!$A$14:$B$113,2,FALSE),"Revisar cadastro"))</f>
      </c>
      <c r="D98" s="4">
        <f>IF(E98="","",IFERROR(VLOOKUP(E98,Participantes!$A$2:$F$101,3,FALSE),"Revisar cadastro"))</f>
      </c>
      <c r="E98" s="3" t="n"/>
      <c r="F98" s="4">
        <f>IF(E98="","",IFERROR(VLOOKUP(E98,Participantes!$A$2:$F$101,2,FALSE),"Revisar cadastro"))</f>
      </c>
      <c r="G98" s="4">
        <f>IF(E98="","",IFERROR(VLOOKUP(E98,Participantes!$A$2:$F$101,4,FALSE),"Revisar cadastro"))</f>
      </c>
      <c r="H98" s="3" t="n"/>
      <c r="I98" s="3" t="n"/>
      <c r="J98" s="5" t="n"/>
      <c r="K98" s="5" t="n"/>
      <c r="L98" s="42">
        <f>IF(P98="OK",IF(OR(I98="Presente",I98="Atrasado"),(K98-J98+O98)*24-N98,0),"")</f>
      </c>
      <c r="M98" s="7" t="n"/>
      <c r="N98" s="43">
        <v>0</v>
      </c>
      <c r="O98" s="27">
        <v>0</v>
      </c>
      <c r="P98" s="7">
        <f>IF(COUNTA(A98:B98,E98,H98:K98,M98)=0,"",IFERROR(IF(AND(AND(B98&lt;&gt;"",E98&lt;&gt;"",COUNTIF(Resumo!$A$14:$A$113,B98)=1,COUNTIF(Participantes!$A$2:$A$101,E98)=1,COUNTIFS(Resumo!$A$14:$A$113,B98,Resumo!$B$14:$B$113,"&lt;&gt;")=1,COUNTIFS(Participantes!$A$2:$A$101,E98,Participantes!$B$2:$B$101,"&lt;&gt;")=1),C98&lt;&gt;"",F98&lt;&gt;"",ISNUMBER(A98),A98&gt;=1,A98=INT(A98),COUNTIFS($A$2:$A$101,A98,$B$2:$B$101,B98,$E$2:$E$101,E98)=1,OR(H98="Presencial",H98="Online",H98="Híbrida"),OR(I98="Presente",I98="Atrasado",I98="Ausente",I98="Justificado"),IF(OR(I98="Presente",I98="Atrasado"),AND(ISNUMBER(J98),ISNUMBER(K98),J98&gt;=0,J98&lt;1,K98&gt;=0,K98&lt;1,ISNUMBER(O98),OR(O98=0,O98=1),(K98-J98+O98)*24&gt;0,(K98-J98+O98)*24&lt;=24,ISNUMBER(N98),N98&gt;=0,N98&lt;=(K98-J98+O98)*24),AND(J98="",K98="",N98=0,O98=0))),"OK","Revisar dados"),"Revisar dados"))</f>
      </c>
    </row>
    <row r="99" ht="28" customHeight="1">
      <c r="A99" s="22" t="n"/>
      <c r="B99" s="3" t="n"/>
      <c r="C99" s="8">
        <f>IF(B99="","",IFERROR(VLOOKUP(B99,Resumo!$A$14:$B$113,2,FALSE),"Revisar cadastro"))</f>
      </c>
      <c r="D99" s="8">
        <f>IF(E99="","",IFERROR(VLOOKUP(E99,Participantes!$A$2:$F$101,3,FALSE),"Revisar cadastro"))</f>
      </c>
      <c r="E99" s="3" t="n"/>
      <c r="F99" s="8">
        <f>IF(E99="","",IFERROR(VLOOKUP(E99,Participantes!$A$2:$F$101,2,FALSE),"Revisar cadastro"))</f>
      </c>
      <c r="G99" s="8">
        <f>IF(E99="","",IFERROR(VLOOKUP(E99,Participantes!$A$2:$F$101,4,FALSE),"Revisar cadastro"))</f>
      </c>
      <c r="H99" s="3" t="n"/>
      <c r="I99" s="3" t="n"/>
      <c r="J99" s="5" t="n"/>
      <c r="K99" s="5" t="n"/>
      <c r="L99" s="44">
        <f>IF(P99="OK",IF(OR(I99="Presente",I99="Atrasado"),(K99-J99+O99)*24-N99,0),"")</f>
      </c>
      <c r="M99" s="7" t="n"/>
      <c r="N99" s="43">
        <v>0</v>
      </c>
      <c r="O99" s="27">
        <v>0</v>
      </c>
      <c r="P99" s="7">
        <f>IF(COUNTA(A99:B99,E99,H99:K99,M99)=0,"",IFERROR(IF(AND(AND(B99&lt;&gt;"",E99&lt;&gt;"",COUNTIF(Resumo!$A$14:$A$113,B99)=1,COUNTIF(Participantes!$A$2:$A$101,E99)=1,COUNTIFS(Resumo!$A$14:$A$113,B99,Resumo!$B$14:$B$113,"&lt;&gt;")=1,COUNTIFS(Participantes!$A$2:$A$101,E99,Participantes!$B$2:$B$101,"&lt;&gt;")=1),C99&lt;&gt;"",F99&lt;&gt;"",ISNUMBER(A99),A99&gt;=1,A99=INT(A99),COUNTIFS($A$2:$A$101,A99,$B$2:$B$101,B99,$E$2:$E$101,E99)=1,OR(H99="Presencial",H99="Online",H99="Híbrida"),OR(I99="Presente",I99="Atrasado",I99="Ausente",I99="Justificado"),IF(OR(I99="Presente",I99="Atrasado"),AND(ISNUMBER(J99),ISNUMBER(K99),J99&gt;=0,J99&lt;1,K99&gt;=0,K99&lt;1,ISNUMBER(O99),OR(O99=0,O99=1),(K99-J99+O99)*24&gt;0,(K99-J99+O99)*24&lt;=24,ISNUMBER(N99),N99&gt;=0,N99&lt;=(K99-J99+O99)*24),AND(J99="",K99="",N99=0,O99=0))),"OK","Revisar dados"),"Revisar dados"))</f>
      </c>
    </row>
    <row r="100" ht="28" customHeight="1">
      <c r="A100" s="22" t="n"/>
      <c r="B100" s="3" t="n"/>
      <c r="C100" s="4">
        <f>IF(B100="","",IFERROR(VLOOKUP(B100,Resumo!$A$14:$B$113,2,FALSE),"Revisar cadastro"))</f>
      </c>
      <c r="D100" s="4">
        <f>IF(E100="","",IFERROR(VLOOKUP(E100,Participantes!$A$2:$F$101,3,FALSE),"Revisar cadastro"))</f>
      </c>
      <c r="E100" s="3" t="n"/>
      <c r="F100" s="4">
        <f>IF(E100="","",IFERROR(VLOOKUP(E100,Participantes!$A$2:$F$101,2,FALSE),"Revisar cadastro"))</f>
      </c>
      <c r="G100" s="4">
        <f>IF(E100="","",IFERROR(VLOOKUP(E100,Participantes!$A$2:$F$101,4,FALSE),"Revisar cadastro"))</f>
      </c>
      <c r="H100" s="3" t="n"/>
      <c r="I100" s="3" t="n"/>
      <c r="J100" s="5" t="n"/>
      <c r="K100" s="5" t="n"/>
      <c r="L100" s="42">
        <f>IF(P100="OK",IF(OR(I100="Presente",I100="Atrasado"),(K100-J100+O100)*24-N100,0),"")</f>
      </c>
      <c r="M100" s="7" t="n"/>
      <c r="N100" s="43">
        <v>0</v>
      </c>
      <c r="O100" s="27">
        <v>0</v>
      </c>
      <c r="P100" s="7">
        <f>IF(COUNTA(A100:B100,E100,H100:K100,M100)=0,"",IFERROR(IF(AND(AND(B100&lt;&gt;"",E100&lt;&gt;"",COUNTIF(Resumo!$A$14:$A$113,B100)=1,COUNTIF(Participantes!$A$2:$A$101,E100)=1,COUNTIFS(Resumo!$A$14:$A$113,B100,Resumo!$B$14:$B$113,"&lt;&gt;")=1,COUNTIFS(Participantes!$A$2:$A$101,E100,Participantes!$B$2:$B$101,"&lt;&gt;")=1),C100&lt;&gt;"",F100&lt;&gt;"",ISNUMBER(A100),A100&gt;=1,A100=INT(A100),COUNTIFS($A$2:$A$101,A100,$B$2:$B$101,B100,$E$2:$E$101,E100)=1,OR(H100="Presencial",H100="Online",H100="Híbrida"),OR(I100="Presente",I100="Atrasado",I100="Ausente",I100="Justificado"),IF(OR(I100="Presente",I100="Atrasado"),AND(ISNUMBER(J100),ISNUMBER(K100),J100&gt;=0,J100&lt;1,K100&gt;=0,K100&lt;1,ISNUMBER(O100),OR(O100=0,O100=1),(K100-J100+O100)*24&gt;0,(K100-J100+O100)*24&lt;=24,ISNUMBER(N100),N100&gt;=0,N100&lt;=(K100-J100+O100)*24),AND(J100="",K100="",N100=0,O100=0))),"OK","Revisar dados"),"Revisar dados"))</f>
      </c>
    </row>
    <row r="101" ht="28" customHeight="1">
      <c r="A101" s="22" t="n"/>
      <c r="B101" s="3" t="n"/>
      <c r="C101" s="8">
        <f>IF(B101="","",IFERROR(VLOOKUP(B101,Resumo!$A$14:$B$113,2,FALSE),"Revisar cadastro"))</f>
      </c>
      <c r="D101" s="8">
        <f>IF(E101="","",IFERROR(VLOOKUP(E101,Participantes!$A$2:$F$101,3,FALSE),"Revisar cadastro"))</f>
      </c>
      <c r="E101" s="3" t="n"/>
      <c r="F101" s="8">
        <f>IF(E101="","",IFERROR(VLOOKUP(E101,Participantes!$A$2:$F$101,2,FALSE),"Revisar cadastro"))</f>
      </c>
      <c r="G101" s="8">
        <f>IF(E101="","",IFERROR(VLOOKUP(E101,Participantes!$A$2:$F$101,4,FALSE),"Revisar cadastro"))</f>
      </c>
      <c r="H101" s="3" t="n"/>
      <c r="I101" s="3" t="n"/>
      <c r="J101" s="5" t="n"/>
      <c r="K101" s="5" t="n"/>
      <c r="L101" s="44">
        <f>IF(P101="OK",IF(OR(I101="Presente",I101="Atrasado"),(K101-J101+O101)*24-N101,0),"")</f>
      </c>
      <c r="M101" s="7" t="n"/>
      <c r="N101" s="43">
        <v>0</v>
      </c>
      <c r="O101" s="27">
        <v>0</v>
      </c>
      <c r="P101" s="7">
        <f>IF(COUNTA(A101:B101,E101,H101:K101,M101)=0,"",IFERROR(IF(AND(AND(B101&lt;&gt;"",E101&lt;&gt;"",COUNTIF(Resumo!$A$14:$A$113,B101)=1,COUNTIF(Participantes!$A$2:$A$101,E101)=1,COUNTIFS(Resumo!$A$14:$A$113,B101,Resumo!$B$14:$B$113,"&lt;&gt;")=1,COUNTIFS(Participantes!$A$2:$A$101,E101,Participantes!$B$2:$B$101,"&lt;&gt;")=1),C101&lt;&gt;"",F101&lt;&gt;"",ISNUMBER(A101),A101&gt;=1,A101=INT(A101),COUNTIFS($A$2:$A$101,A101,$B$2:$B$101,B101,$E$2:$E$101,E101)=1,OR(H101="Presencial",H101="Online",H101="Híbrida"),OR(I101="Presente",I101="Atrasado",I101="Ausente",I101="Justificado"),IF(OR(I101="Presente",I101="Atrasado"),AND(ISNUMBER(J101),ISNUMBER(K101),J101&gt;=0,J101&lt;1,K101&gt;=0,K101&lt;1,ISNUMBER(O101),OR(O101=0,O101=1),(K101-J101+O101)*24&gt;0,(K101-J101+O101)*24&lt;=24,ISNUMBER(N101),N101&gt;=0,N101&lt;=(K101-J101+O101)*24),AND(J101="",K101="",N101=0,O101=0))),"OK","Revisar dados"),"Revisar dados"))</f>
      </c>
    </row>
  </sheetData>
  <autoFilter ref="A1:P101"/>
  <conditionalFormatting sqref="I2:I101">
    <cfRule type="expression" priority="1" dxfId="0" stopIfTrue="1">
      <formula>$I2="Presente"</formula>
    </cfRule>
    <cfRule type="expression" priority="2" dxfId="1" stopIfTrue="1">
      <formula>$I2="Ausente"</formula>
    </cfRule>
    <cfRule type="expression" priority="3" dxfId="2" stopIfTrue="1">
      <formula>$I2="Atrasado"</formula>
    </cfRule>
    <cfRule type="expression" priority="4" dxfId="3" stopIfTrue="1">
      <formula>$I2="Justificado"</formula>
    </cfRule>
  </conditionalFormatting>
  <dataValidations count="4">
    <dataValidation sqref="I2:I101" showErrorMessage="1" showInputMessage="1" allowBlank="1" type="list">
      <formula1>"Presente,Ausente,Atrasado,Justificado"</formula1>
    </dataValidation>
    <dataValidation sqref="H2:H101" showErrorMessage="1" showInputMessage="1" allowBlank="1" type="list">
      <formula1>"Presencial,Online,Híbrida"</formula1>
    </dataValidation>
    <dataValidation type="decimal" allowBlank="1" showErrorMessage="1" errorStyle="stop" sqref="N2:N101" errorTitle="Verifique o valor" error="Informe um valor válido para este campo." operator="between">
      <formula1>0</formula1>
      <formula2>24</formula2>
    </dataValidation>
    <dataValidation type="list" allowBlank="1" showErrorMessage="1" errorStyle="stop" sqref="O2:O101" errorTitle="Verifique o valor" error="Informe um valor válido para este campo.">
      <formula1>"0,1"</formula1>
    </dataValidation>
  </dataValidations>
  <pageMargins left=".25" right=".25" top=".3" bottom=".3" header=".1" footer=".1"/>
  <pageSetup paperSize="9" orientation="landscape" fitToWidth="1" fitToHeight="1"/>
</worksheet>
</file>

<file path=xl/worksheets/sheet2.xml><?xml version="1.0" encoding="utf-8"?>
<worksheet xmlns="http://schemas.openxmlformats.org/spreadsheetml/2006/main" xmlns:ns1="http://schemas.openxmlformats.org/officeDocument/2006/relationships">
  <sheetPr>
    <outlinePr summaryBelow="1" summaryRight="1"/>
    <pageSetUpPr fitToPage="1"/>
  </sheetPr>
  <dimension ref="A1:H113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8" customWidth="1" min="3" max="3"/>
    <col width="14" customWidth="1" min="4" max="4"/>
    <col width="14" customWidth="1" min="5" max="5"/>
    <col width="14" customWidth="1" min="6" max="6"/>
    <col width="16" customWidth="1" min="7" max="7"/>
    <col width="18" customWidth="1" min="8" max="8"/>
    <col width="3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30" customHeight="1">
      <c r="A1" s="10" t="inlineStr">
        <is>
          <t>Resumo Gerencial de Presença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 ht="34" customHeight="1">
      <c r="A3" s="1" t="inlineStr">
        <is>
          <t>Indicador</t>
        </is>
      </c>
      <c r="B3" s="1" t="inlineStr">
        <is>
          <t>Valor</t>
        </is>
      </c>
      <c r="C3" s="29"/>
      <c r="D3" t="inlineStr" s="29">
        <is>
          <t>Linhas a revisar</t>
        </is>
      </c>
      <c r="E3" s="29">
        <f>COUNTIF('Lista de Presença'!$P$2:$P$101,"Revisar dados")</f>
      </c>
      <c r="F3" s="29"/>
      <c r="G3" s="29"/>
      <c r="H3" s="29"/>
    </row>
    <row r="4" ht="34" customHeight="1">
      <c r="A4" s="4" t="inlineStr">
        <is>
          <t>Total de registros</t>
        </is>
      </c>
      <c r="B4" s="11">
        <f>COUNTIF('Lista de Presença'!$P$2:$P$101,"OK")</f>
      </c>
      <c r="C4" s="29"/>
      <c r="D4" s="29"/>
      <c r="E4" s="29"/>
      <c r="F4" s="29"/>
      <c r="G4" s="29"/>
      <c r="H4" s="29"/>
    </row>
    <row r="5" ht="34" customHeight="1">
      <c r="A5" s="8" t="inlineStr">
        <is>
          <t>Total de presentes</t>
        </is>
      </c>
      <c r="B5" s="12">
        <f>COUNTIFS('Lista de Presença'!$P$2:$P$101,"OK",'Lista de Presença'!$I$2:$I$101,"Presente")</f>
      </c>
      <c r="C5" s="29"/>
      <c r="D5" s="29"/>
      <c r="E5" s="29"/>
      <c r="F5" s="29"/>
      <c r="G5" s="29"/>
      <c r="H5" s="29"/>
    </row>
    <row r="6" ht="34" customHeight="1">
      <c r="A6" s="4" t="inlineStr">
        <is>
          <t>Total de ausentes</t>
        </is>
      </c>
      <c r="B6" s="11">
        <f>COUNTIFS('Lista de Presença'!$P$2:$P$101,"OK",'Lista de Presença'!$I$2:$I$101,"Ausente")</f>
      </c>
      <c r="C6" s="29"/>
      <c r="D6" s="29"/>
      <c r="E6" s="29"/>
      <c r="F6" s="29"/>
      <c r="G6" s="29"/>
      <c r="H6" s="29"/>
    </row>
    <row r="7" ht="34" customHeight="1">
      <c r="A7" s="8" t="inlineStr">
        <is>
          <t>Total de atrasados</t>
        </is>
      </c>
      <c r="B7" s="12">
        <f>COUNTIFS('Lista de Presença'!$P$2:$P$101,"OK",'Lista de Presença'!$I$2:$I$101,"Atrasado")</f>
      </c>
      <c r="C7" s="29"/>
      <c r="D7" s="29"/>
      <c r="E7" s="29"/>
      <c r="F7" s="29"/>
      <c r="G7" s="29"/>
      <c r="H7" s="29"/>
    </row>
    <row r="8" ht="34" customHeight="1">
      <c r="A8" s="4" t="inlineStr">
        <is>
          <t>Total de justificados</t>
        </is>
      </c>
      <c r="B8" s="11">
        <f>COUNTIFS('Lista de Presença'!$P$2:$P$101,"OK",'Lista de Presença'!$I$2:$I$101,"Justificado")</f>
      </c>
      <c r="C8" s="29"/>
      <c r="D8" s="29"/>
      <c r="E8" s="29"/>
      <c r="F8" s="29"/>
      <c r="G8" s="29"/>
      <c r="H8" s="29"/>
    </row>
    <row r="9" ht="34" customHeight="1">
      <c r="A9" s="8" t="inlineStr">
        <is>
          <t>Taxa de participação</t>
        </is>
      </c>
      <c r="B9" s="13">
        <f>IFERROR((B5+B7)/B4,0)</f>
      </c>
      <c r="C9" s="29"/>
      <c r="D9" s="29"/>
      <c r="E9" s="29"/>
      <c r="F9" s="29"/>
      <c r="G9" s="29"/>
      <c r="H9" s="29"/>
    </row>
    <row r="10" ht="34" customHeight="1">
      <c r="A10" s="4" t="inlineStr">
        <is>
          <t>Horas médias de quem participou</t>
        </is>
      </c>
      <c r="B10" s="42">
        <f>IFERROR(B11/(B5+B7),0)</f>
      </c>
      <c r="C10" s="29"/>
      <c r="D10" s="29"/>
      <c r="E10" s="29"/>
      <c r="F10" s="29"/>
      <c r="G10" s="29"/>
      <c r="H10" s="29"/>
    </row>
    <row r="11" ht="34" customHeight="1">
      <c r="A11" s="8" t="inlineStr">
        <is>
          <t>Total de horas cumpridas</t>
        </is>
      </c>
      <c r="B11" s="44">
        <f>SUM('Lista de Presença'!$L$2:$L$101)</f>
      </c>
      <c r="C11" s="29"/>
      <c r="D11" s="29"/>
      <c r="E11" s="29"/>
      <c r="F11" s="29"/>
      <c r="G11" s="29"/>
      <c r="H11" s="29"/>
    </row>
    <row r="12" ht="34" customHeight="1">
      <c r="A12" s="29"/>
      <c r="B12" s="29"/>
      <c r="C12" s="29"/>
      <c r="D12" s="29"/>
      <c r="E12" s="29"/>
      <c r="F12" s="29"/>
      <c r="G12" s="29"/>
      <c r="H12" s="29"/>
    </row>
    <row r="13" ht="50" customHeight="1">
      <c r="A13" s="1" t="inlineStr">
        <is>
          <t>Código do evento</t>
        </is>
      </c>
      <c r="B13" s="1" t="inlineStr">
        <is>
          <t>Nome do evento</t>
        </is>
      </c>
      <c r="C13" s="1" t="inlineStr">
        <is>
          <t>Total de registros</t>
        </is>
      </c>
      <c r="D13" s="1" t="inlineStr">
        <is>
          <t>Presentes</t>
        </is>
      </c>
      <c r="E13" s="1" t="inlineStr">
        <is>
          <t>Ausentes</t>
        </is>
      </c>
      <c r="F13" s="1" t="inlineStr">
        <is>
          <t>Atrasados</t>
        </is>
      </c>
      <c r="G13" s="1" t="inlineStr">
        <is>
          <t>Justificados</t>
        </is>
      </c>
      <c r="H13" s="1" t="inlineStr">
        <is>
          <t>Taxa de participação</t>
        </is>
      </c>
    </row>
    <row r="14" ht="34" customHeight="1">
      <c r="A14" s="3" t="inlineStr">
        <is>
          <t>EVT-001</t>
        </is>
      </c>
      <c r="B14" s="7" t="inlineStr">
        <is>
          <t>Oficina de Fluxo de Caixa</t>
        </is>
      </c>
      <c r="C14" s="14">
        <f>IF(AND(A14&lt;&gt;"",COUNTIF($A$14:$A$113,A14)=1),COUNTIFS('Lista de Presença'!$P$2:$P$101,"OK",'Lista de Presença'!$B$2:$B$101,A14),"")</f>
      </c>
      <c r="D14" s="14">
        <f>IF(AND(A14&lt;&gt;"",COUNTIF($A$14:$A$113,A14)=1),COUNTIFS('Lista de Presença'!$P$2:$P$101,"OK",'Lista de Presença'!$B$2:$B$101,A14,'Lista de Presença'!$I$2:$I$101,"Presente"),"")</f>
      </c>
      <c r="E14" s="14">
        <f>IF(AND(A14&lt;&gt;"",COUNTIF($A$14:$A$113,A14)=1),COUNTIFS('Lista de Presença'!$P$2:$P$101,"OK",'Lista de Presença'!$B$2:$B$101,A14,'Lista de Presença'!$I$2:$I$101,"Ausente"),"")</f>
      </c>
      <c r="F14" s="14">
        <f>IF(AND(A14&lt;&gt;"",COUNTIF($A$14:$A$113,A14)=1),COUNTIFS('Lista de Presença'!$P$2:$P$101,"OK",'Lista de Presença'!$B$2:$B$101,A14,'Lista de Presença'!$I$2:$I$101,"Atrasado"),"")</f>
      </c>
      <c r="G14" s="14">
        <f>IF(AND(A14&lt;&gt;"",COUNTIF($A$14:$A$113,A14)=1),COUNTIFS('Lista de Presença'!$P$2:$P$101,"OK",'Lista de Presença'!$B$2:$B$101,A14,'Lista de Presença'!$I$2:$I$101,"Justificado"),"")</f>
      </c>
      <c r="H14" s="15">
        <f>IF(AND(A14&lt;&gt;"",COUNTIF($A$14:$A$113,A14)=1),IFERROR((D14+F14)/C14,0),"")</f>
      </c>
    </row>
    <row r="15" ht="34" customHeight="1">
      <c r="A15" s="3" t="inlineStr">
        <is>
          <t>EVT-002</t>
        </is>
      </c>
      <c r="B15" s="7" t="inlineStr">
        <is>
          <t>Treinamento de Vendas</t>
        </is>
      </c>
      <c r="C15" s="16">
        <f>IF(AND(A15&lt;&gt;"",COUNTIF($A$14:$A$113,A15)=1),COUNTIFS('Lista de Presença'!$P$2:$P$101,"OK",'Lista de Presença'!$B$2:$B$101,A15),"")</f>
      </c>
      <c r="D15" s="16">
        <f>IF(AND(A15&lt;&gt;"",COUNTIF($A$14:$A$113,A15)=1),COUNTIFS('Lista de Presença'!$P$2:$P$101,"OK",'Lista de Presença'!$B$2:$B$101,A15,'Lista de Presença'!$I$2:$I$101,"Presente"),"")</f>
      </c>
      <c r="E15" s="16">
        <f>IF(AND(A15&lt;&gt;"",COUNTIF($A$14:$A$113,A15)=1),COUNTIFS('Lista de Presença'!$P$2:$P$101,"OK",'Lista de Presença'!$B$2:$B$101,A15,'Lista de Presença'!$I$2:$I$101,"Ausente"),"")</f>
      </c>
      <c r="F15" s="16">
        <f>IF(AND(A15&lt;&gt;"",COUNTIF($A$14:$A$113,A15)=1),COUNTIFS('Lista de Presença'!$P$2:$P$101,"OK",'Lista de Presença'!$B$2:$B$101,A15,'Lista de Presença'!$I$2:$I$101,"Atrasado"),"")</f>
      </c>
      <c r="G15" s="16">
        <f>IF(AND(A15&lt;&gt;"",COUNTIF($A$14:$A$113,A15)=1),COUNTIFS('Lista de Presença'!$P$2:$P$101,"OK",'Lista de Presença'!$B$2:$B$101,A15,'Lista de Presença'!$I$2:$I$101,"Justificado"),"")</f>
      </c>
      <c r="H15" s="13">
        <f>IF(AND(A15&lt;&gt;"",COUNTIF($A$14:$A$113,A15)=1),IFERROR((D15+F15)/C15,0),"")</f>
      </c>
    </row>
    <row r="16" ht="34" customHeight="1">
      <c r="A16" s="3" t="inlineStr">
        <is>
          <t>EVT-003</t>
        </is>
      </c>
      <c r="B16" s="7" t="inlineStr">
        <is>
          <t>Capacitação sobre Atendimento</t>
        </is>
      </c>
      <c r="C16" s="14">
        <f>IF(AND(A16&lt;&gt;"",COUNTIF($A$14:$A$113,A16)=1),COUNTIFS('Lista de Presença'!$P$2:$P$101,"OK",'Lista de Presença'!$B$2:$B$101,A16),"")</f>
      </c>
      <c r="D16" s="14">
        <f>IF(AND(A16&lt;&gt;"",COUNTIF($A$14:$A$113,A16)=1),COUNTIFS('Lista de Presença'!$P$2:$P$101,"OK",'Lista de Presença'!$B$2:$B$101,A16,'Lista de Presença'!$I$2:$I$101,"Presente"),"")</f>
      </c>
      <c r="E16" s="14">
        <f>IF(AND(A16&lt;&gt;"",COUNTIF($A$14:$A$113,A16)=1),COUNTIFS('Lista de Presença'!$P$2:$P$101,"OK",'Lista de Presença'!$B$2:$B$101,A16,'Lista de Presença'!$I$2:$I$101,"Ausente"),"")</f>
      </c>
      <c r="F16" s="14">
        <f>IF(AND(A16&lt;&gt;"",COUNTIF($A$14:$A$113,A16)=1),COUNTIFS('Lista de Presença'!$P$2:$P$101,"OK",'Lista de Presença'!$B$2:$B$101,A16,'Lista de Presença'!$I$2:$I$101,"Atrasado"),"")</f>
      </c>
      <c r="G16" s="14">
        <f>IF(AND(A16&lt;&gt;"",COUNTIF($A$14:$A$113,A16)=1),COUNTIFS('Lista de Presença'!$P$2:$P$101,"OK",'Lista de Presença'!$B$2:$B$101,A16,'Lista de Presença'!$I$2:$I$101,"Justificado"),"")</f>
      </c>
      <c r="H16" s="15">
        <f>IF(AND(A16&lt;&gt;"",COUNTIF($A$14:$A$113,A16)=1),IFERROR((D16+F16)/C16,0),"")</f>
      </c>
    </row>
    <row r="17" ht="34" customHeight="1">
      <c r="A17" s="3" t="inlineStr">
        <is>
          <t>EVT-004</t>
        </is>
      </c>
      <c r="B17" s="7" t="inlineStr">
        <is>
          <t>Reunião de Indicadores</t>
        </is>
      </c>
      <c r="C17" s="16">
        <f>IF(AND(A17&lt;&gt;"",COUNTIF($A$14:$A$113,A17)=1),COUNTIFS('Lista de Presença'!$P$2:$P$101,"OK",'Lista de Presença'!$B$2:$B$101,A17),"")</f>
      </c>
      <c r="D17" s="16">
        <f>IF(AND(A17&lt;&gt;"",COUNTIF($A$14:$A$113,A17)=1),COUNTIFS('Lista de Presença'!$P$2:$P$101,"OK",'Lista de Presença'!$B$2:$B$101,A17,'Lista de Presença'!$I$2:$I$101,"Presente"),"")</f>
      </c>
      <c r="E17" s="16">
        <f>IF(AND(A17&lt;&gt;"",COUNTIF($A$14:$A$113,A17)=1),COUNTIFS('Lista de Presença'!$P$2:$P$101,"OK",'Lista de Presença'!$B$2:$B$101,A17,'Lista de Presença'!$I$2:$I$101,"Ausente"),"")</f>
      </c>
      <c r="F17" s="16">
        <f>IF(AND(A17&lt;&gt;"",COUNTIF($A$14:$A$113,A17)=1),COUNTIFS('Lista de Presença'!$P$2:$P$101,"OK",'Lista de Presença'!$B$2:$B$101,A17,'Lista de Presença'!$I$2:$I$101,"Atrasado"),"")</f>
      </c>
      <c r="G17" s="16">
        <f>IF(AND(A17&lt;&gt;"",COUNTIF($A$14:$A$113,A17)=1),COUNTIFS('Lista de Presença'!$P$2:$P$101,"OK",'Lista de Presença'!$B$2:$B$101,A17,'Lista de Presença'!$I$2:$I$101,"Justificado"),"")</f>
      </c>
      <c r="H17" s="13">
        <f>IF(AND(A17&lt;&gt;"",COUNTIF($A$14:$A$113,A17)=1),IFERROR((D17+F17)/C17,0),"")</f>
      </c>
    </row>
    <row r="18" ht="34" customHeight="1">
      <c r="A18" s="3" t="inlineStr">
        <is>
          <t>EVT-005</t>
        </is>
      </c>
      <c r="B18" s="7" t="inlineStr">
        <is>
          <t>Workshop de Marketing Digital</t>
        </is>
      </c>
      <c r="C18" s="14">
        <f>IF(AND(A18&lt;&gt;"",COUNTIF($A$14:$A$113,A18)=1),COUNTIFS('Lista de Presença'!$P$2:$P$101,"OK",'Lista de Presença'!$B$2:$B$101,A18),"")</f>
      </c>
      <c r="D18" s="14">
        <f>IF(AND(A18&lt;&gt;"",COUNTIF($A$14:$A$113,A18)=1),COUNTIFS('Lista de Presença'!$P$2:$P$101,"OK",'Lista de Presença'!$B$2:$B$101,A18,'Lista de Presença'!$I$2:$I$101,"Presente"),"")</f>
      </c>
      <c r="E18" s="14">
        <f>IF(AND(A18&lt;&gt;"",COUNTIF($A$14:$A$113,A18)=1),COUNTIFS('Lista de Presença'!$P$2:$P$101,"OK",'Lista de Presença'!$B$2:$B$101,A18,'Lista de Presença'!$I$2:$I$101,"Ausente"),"")</f>
      </c>
      <c r="F18" s="14">
        <f>IF(AND(A18&lt;&gt;"",COUNTIF($A$14:$A$113,A18)=1),COUNTIFS('Lista de Presença'!$P$2:$P$101,"OK",'Lista de Presença'!$B$2:$B$101,A18,'Lista de Presença'!$I$2:$I$101,"Atrasado"),"")</f>
      </c>
      <c r="G18" s="14">
        <f>IF(AND(A18&lt;&gt;"",COUNTIF($A$14:$A$113,A18)=1),COUNTIFS('Lista de Presença'!$P$2:$P$101,"OK",'Lista de Presença'!$B$2:$B$101,A18,'Lista de Presença'!$I$2:$I$101,"Justificado"),"")</f>
      </c>
      <c r="H18" s="15">
        <f>IF(AND(A18&lt;&gt;"",COUNTIF($A$14:$A$113,A18)=1),IFERROR((D18+F18)/C18,0),"")</f>
      </c>
    </row>
    <row r="19" ht="23" customHeight="1">
      <c r="A19" s="3" t="n"/>
      <c r="B19" s="7" t="n"/>
      <c r="C19" s="16">
        <f>IF(AND(A19&lt;&gt;"",COUNTIF($A$14:$A$113,A19)=1),COUNTIFS('Lista de Presença'!$P$2:$P$101,"OK",'Lista de Presença'!$B$2:$B$101,A19),"")</f>
      </c>
      <c r="D19" s="16">
        <f>IF(AND(A19&lt;&gt;"",COUNTIF($A$14:$A$113,A19)=1),COUNTIFS('Lista de Presença'!$P$2:$P$101,"OK",'Lista de Presença'!$B$2:$B$101,A19,'Lista de Presença'!$I$2:$I$101,"Presente"),"")</f>
      </c>
      <c r="E19" s="16">
        <f>IF(AND(A19&lt;&gt;"",COUNTIF($A$14:$A$113,A19)=1),COUNTIFS('Lista de Presença'!$P$2:$P$101,"OK",'Lista de Presença'!$B$2:$B$101,A19,'Lista de Presença'!$I$2:$I$101,"Ausente"),"")</f>
      </c>
      <c r="F19" s="16">
        <f>IF(AND(A19&lt;&gt;"",COUNTIF($A$14:$A$113,A19)=1),COUNTIFS('Lista de Presença'!$P$2:$P$101,"OK",'Lista de Presença'!$B$2:$B$101,A19,'Lista de Presença'!$I$2:$I$101,"Atrasado"),"")</f>
      </c>
      <c r="G19" s="16">
        <f>IF(AND(A19&lt;&gt;"",COUNTIF($A$14:$A$113,A19)=1),COUNTIFS('Lista de Presença'!$P$2:$P$101,"OK",'Lista de Presença'!$B$2:$B$101,A19,'Lista de Presença'!$I$2:$I$101,"Justificado"),"")</f>
      </c>
      <c r="H19" s="13">
        <f>IF(AND(A19&lt;&gt;"",COUNTIF($A$14:$A$113,A19)=1),IFERROR((D19+F19)/C19,0),"")</f>
      </c>
    </row>
    <row r="20" ht="23" customHeight="1">
      <c r="A20" s="3" t="n"/>
      <c r="B20" s="7" t="n"/>
      <c r="C20" s="14">
        <f>IF(AND(A20&lt;&gt;"",COUNTIF($A$14:$A$113,A20)=1),COUNTIFS('Lista de Presença'!$P$2:$P$101,"OK",'Lista de Presença'!$B$2:$B$101,A20),"")</f>
      </c>
      <c r="D20" s="14">
        <f>IF(AND(A20&lt;&gt;"",COUNTIF($A$14:$A$113,A20)=1),COUNTIFS('Lista de Presença'!$P$2:$P$101,"OK",'Lista de Presença'!$B$2:$B$101,A20,'Lista de Presença'!$I$2:$I$101,"Presente"),"")</f>
      </c>
      <c r="E20" s="14">
        <f>IF(AND(A20&lt;&gt;"",COUNTIF($A$14:$A$113,A20)=1),COUNTIFS('Lista de Presença'!$P$2:$P$101,"OK",'Lista de Presença'!$B$2:$B$101,A20,'Lista de Presença'!$I$2:$I$101,"Ausente"),"")</f>
      </c>
      <c r="F20" s="14">
        <f>IF(AND(A20&lt;&gt;"",COUNTIF($A$14:$A$113,A20)=1),COUNTIFS('Lista de Presença'!$P$2:$P$101,"OK",'Lista de Presença'!$B$2:$B$101,A20,'Lista de Presença'!$I$2:$I$101,"Atrasado"),"")</f>
      </c>
      <c r="G20" s="14">
        <f>IF(AND(A20&lt;&gt;"",COUNTIF($A$14:$A$113,A20)=1),COUNTIFS('Lista de Presença'!$P$2:$P$101,"OK",'Lista de Presença'!$B$2:$B$101,A20,'Lista de Presença'!$I$2:$I$101,"Justificado"),"")</f>
      </c>
      <c r="H20" s="15">
        <f>IF(AND(A20&lt;&gt;"",COUNTIF($A$14:$A$113,A20)=1),IFERROR((D20+F20)/C20,0),"")</f>
      </c>
    </row>
    <row r="21" ht="23" customHeight="1">
      <c r="A21" s="3" t="n"/>
      <c r="B21" s="7" t="n"/>
      <c r="C21" s="16">
        <f>IF(AND(A21&lt;&gt;"",COUNTIF($A$14:$A$113,A21)=1),COUNTIFS('Lista de Presença'!$P$2:$P$101,"OK",'Lista de Presença'!$B$2:$B$101,A21),"")</f>
      </c>
      <c r="D21" s="16">
        <f>IF(AND(A21&lt;&gt;"",COUNTIF($A$14:$A$113,A21)=1),COUNTIFS('Lista de Presença'!$P$2:$P$101,"OK",'Lista de Presença'!$B$2:$B$101,A21,'Lista de Presença'!$I$2:$I$101,"Presente"),"")</f>
      </c>
      <c r="E21" s="16">
        <f>IF(AND(A21&lt;&gt;"",COUNTIF($A$14:$A$113,A21)=1),COUNTIFS('Lista de Presença'!$P$2:$P$101,"OK",'Lista de Presença'!$B$2:$B$101,A21,'Lista de Presença'!$I$2:$I$101,"Ausente"),"")</f>
      </c>
      <c r="F21" s="16">
        <f>IF(AND(A21&lt;&gt;"",COUNTIF($A$14:$A$113,A21)=1),COUNTIFS('Lista de Presença'!$P$2:$P$101,"OK",'Lista de Presença'!$B$2:$B$101,A21,'Lista de Presença'!$I$2:$I$101,"Atrasado"),"")</f>
      </c>
      <c r="G21" s="16">
        <f>IF(AND(A21&lt;&gt;"",COUNTIF($A$14:$A$113,A21)=1),COUNTIFS('Lista de Presença'!$P$2:$P$101,"OK",'Lista de Presença'!$B$2:$B$101,A21,'Lista de Presença'!$I$2:$I$101,"Justificado"),"")</f>
      </c>
      <c r="H21" s="13">
        <f>IF(AND(A21&lt;&gt;"",COUNTIF($A$14:$A$113,A21)=1),IFERROR((D21+F21)/C21,0),"")</f>
      </c>
    </row>
    <row r="22" ht="23" customHeight="1">
      <c r="A22" s="3" t="n"/>
      <c r="B22" s="7" t="n"/>
      <c r="C22" s="14">
        <f>IF(AND(A22&lt;&gt;"",COUNTIF($A$14:$A$113,A22)=1),COUNTIFS('Lista de Presença'!$P$2:$P$101,"OK",'Lista de Presença'!$B$2:$B$101,A22),"")</f>
      </c>
      <c r="D22" s="14">
        <f>IF(AND(A22&lt;&gt;"",COUNTIF($A$14:$A$113,A22)=1),COUNTIFS('Lista de Presença'!$P$2:$P$101,"OK",'Lista de Presença'!$B$2:$B$101,A22,'Lista de Presença'!$I$2:$I$101,"Presente"),"")</f>
      </c>
      <c r="E22" s="14">
        <f>IF(AND(A22&lt;&gt;"",COUNTIF($A$14:$A$113,A22)=1),COUNTIFS('Lista de Presença'!$P$2:$P$101,"OK",'Lista de Presença'!$B$2:$B$101,A22,'Lista de Presença'!$I$2:$I$101,"Ausente"),"")</f>
      </c>
      <c r="F22" s="14">
        <f>IF(AND(A22&lt;&gt;"",COUNTIF($A$14:$A$113,A22)=1),COUNTIFS('Lista de Presença'!$P$2:$P$101,"OK",'Lista de Presença'!$B$2:$B$101,A22,'Lista de Presença'!$I$2:$I$101,"Atrasado"),"")</f>
      </c>
      <c r="G22" s="14">
        <f>IF(AND(A22&lt;&gt;"",COUNTIF($A$14:$A$113,A22)=1),COUNTIFS('Lista de Presença'!$P$2:$P$101,"OK",'Lista de Presença'!$B$2:$B$101,A22,'Lista de Presença'!$I$2:$I$101,"Justificado"),"")</f>
      </c>
      <c r="H22" s="15">
        <f>IF(AND(A22&lt;&gt;"",COUNTIF($A$14:$A$113,A22)=1),IFERROR((D22+F22)/C22,0),"")</f>
      </c>
    </row>
    <row r="23" ht="23" customHeight="1">
      <c r="A23" s="3" t="n"/>
      <c r="B23" s="7" t="n"/>
      <c r="C23" s="16">
        <f>IF(AND(A23&lt;&gt;"",COUNTIF($A$14:$A$113,A23)=1),COUNTIFS('Lista de Presença'!$P$2:$P$101,"OK",'Lista de Presença'!$B$2:$B$101,A23),"")</f>
      </c>
      <c r="D23" s="16">
        <f>IF(AND(A23&lt;&gt;"",COUNTIF($A$14:$A$113,A23)=1),COUNTIFS('Lista de Presença'!$P$2:$P$101,"OK",'Lista de Presença'!$B$2:$B$101,A23,'Lista de Presença'!$I$2:$I$101,"Presente"),"")</f>
      </c>
      <c r="E23" s="16">
        <f>IF(AND(A23&lt;&gt;"",COUNTIF($A$14:$A$113,A23)=1),COUNTIFS('Lista de Presença'!$P$2:$P$101,"OK",'Lista de Presença'!$B$2:$B$101,A23,'Lista de Presença'!$I$2:$I$101,"Ausente"),"")</f>
      </c>
      <c r="F23" s="16">
        <f>IF(AND(A23&lt;&gt;"",COUNTIF($A$14:$A$113,A23)=1),COUNTIFS('Lista de Presença'!$P$2:$P$101,"OK",'Lista de Presença'!$B$2:$B$101,A23,'Lista de Presença'!$I$2:$I$101,"Atrasado"),"")</f>
      </c>
      <c r="G23" s="16">
        <f>IF(AND(A23&lt;&gt;"",COUNTIF($A$14:$A$113,A23)=1),COUNTIFS('Lista de Presença'!$P$2:$P$101,"OK",'Lista de Presença'!$B$2:$B$101,A23,'Lista de Presença'!$I$2:$I$101,"Justificado"),"")</f>
      </c>
      <c r="H23" s="13">
        <f>IF(AND(A23&lt;&gt;"",COUNTIF($A$14:$A$113,A23)=1),IFERROR((D23+F23)/C23,0),"")</f>
      </c>
    </row>
    <row r="24" ht="23" customHeight="1">
      <c r="A24" s="3" t="n"/>
      <c r="B24" s="7" t="n"/>
      <c r="C24" s="14">
        <f>IF(AND(A24&lt;&gt;"",COUNTIF($A$14:$A$113,A24)=1),COUNTIFS('Lista de Presença'!$P$2:$P$101,"OK",'Lista de Presença'!$B$2:$B$101,A24),"")</f>
      </c>
      <c r="D24" s="14">
        <f>IF(AND(A24&lt;&gt;"",COUNTIF($A$14:$A$113,A24)=1),COUNTIFS('Lista de Presença'!$P$2:$P$101,"OK",'Lista de Presença'!$B$2:$B$101,A24,'Lista de Presença'!$I$2:$I$101,"Presente"),"")</f>
      </c>
      <c r="E24" s="14">
        <f>IF(AND(A24&lt;&gt;"",COUNTIF($A$14:$A$113,A24)=1),COUNTIFS('Lista de Presença'!$P$2:$P$101,"OK",'Lista de Presença'!$B$2:$B$101,A24,'Lista de Presença'!$I$2:$I$101,"Ausente"),"")</f>
      </c>
      <c r="F24" s="14">
        <f>IF(AND(A24&lt;&gt;"",COUNTIF($A$14:$A$113,A24)=1),COUNTIFS('Lista de Presença'!$P$2:$P$101,"OK",'Lista de Presença'!$B$2:$B$101,A24,'Lista de Presença'!$I$2:$I$101,"Atrasado"),"")</f>
      </c>
      <c r="G24" s="14">
        <f>IF(AND(A24&lt;&gt;"",COUNTIF($A$14:$A$113,A24)=1),COUNTIFS('Lista de Presença'!$P$2:$P$101,"OK",'Lista de Presença'!$B$2:$B$101,A24,'Lista de Presença'!$I$2:$I$101,"Justificado"),"")</f>
      </c>
      <c r="H24" s="15">
        <f>IF(AND(A24&lt;&gt;"",COUNTIF($A$14:$A$113,A24)=1),IFERROR((D24+F24)/C24,0),"")</f>
      </c>
    </row>
    <row r="25" ht="23" customHeight="1">
      <c r="A25" s="3" t="n"/>
      <c r="B25" s="7" t="n"/>
      <c r="C25" s="16">
        <f>IF(AND(A25&lt;&gt;"",COUNTIF($A$14:$A$113,A25)=1),COUNTIFS('Lista de Presença'!$P$2:$P$101,"OK",'Lista de Presença'!$B$2:$B$101,A25),"")</f>
      </c>
      <c r="D25" s="16">
        <f>IF(AND(A25&lt;&gt;"",COUNTIF($A$14:$A$113,A25)=1),COUNTIFS('Lista de Presença'!$P$2:$P$101,"OK",'Lista de Presença'!$B$2:$B$101,A25,'Lista de Presença'!$I$2:$I$101,"Presente"),"")</f>
      </c>
      <c r="E25" s="16">
        <f>IF(AND(A25&lt;&gt;"",COUNTIF($A$14:$A$113,A25)=1),COUNTIFS('Lista de Presença'!$P$2:$P$101,"OK",'Lista de Presença'!$B$2:$B$101,A25,'Lista de Presença'!$I$2:$I$101,"Ausente"),"")</f>
      </c>
      <c r="F25" s="16">
        <f>IF(AND(A25&lt;&gt;"",COUNTIF($A$14:$A$113,A25)=1),COUNTIFS('Lista de Presença'!$P$2:$P$101,"OK",'Lista de Presença'!$B$2:$B$101,A25,'Lista de Presença'!$I$2:$I$101,"Atrasado"),"")</f>
      </c>
      <c r="G25" s="16">
        <f>IF(AND(A25&lt;&gt;"",COUNTIF($A$14:$A$113,A25)=1),COUNTIFS('Lista de Presença'!$P$2:$P$101,"OK",'Lista de Presença'!$B$2:$B$101,A25,'Lista de Presença'!$I$2:$I$101,"Justificado"),"")</f>
      </c>
      <c r="H25" s="13">
        <f>IF(AND(A25&lt;&gt;"",COUNTIF($A$14:$A$113,A25)=1),IFERROR((D25+F25)/C25,0),"")</f>
      </c>
    </row>
    <row r="26" ht="23" customHeight="1">
      <c r="A26" s="3" t="n"/>
      <c r="B26" s="7" t="n"/>
      <c r="C26" s="14">
        <f>IF(AND(A26&lt;&gt;"",COUNTIF($A$14:$A$113,A26)=1),COUNTIFS('Lista de Presença'!$P$2:$P$101,"OK",'Lista de Presença'!$B$2:$B$101,A26),"")</f>
      </c>
      <c r="D26" s="14">
        <f>IF(AND(A26&lt;&gt;"",COUNTIF($A$14:$A$113,A26)=1),COUNTIFS('Lista de Presença'!$P$2:$P$101,"OK",'Lista de Presença'!$B$2:$B$101,A26,'Lista de Presença'!$I$2:$I$101,"Presente"),"")</f>
      </c>
      <c r="E26" s="14">
        <f>IF(AND(A26&lt;&gt;"",COUNTIF($A$14:$A$113,A26)=1),COUNTIFS('Lista de Presença'!$P$2:$P$101,"OK",'Lista de Presença'!$B$2:$B$101,A26,'Lista de Presença'!$I$2:$I$101,"Ausente"),"")</f>
      </c>
      <c r="F26" s="14">
        <f>IF(AND(A26&lt;&gt;"",COUNTIF($A$14:$A$113,A26)=1),COUNTIFS('Lista de Presença'!$P$2:$P$101,"OK",'Lista de Presença'!$B$2:$B$101,A26,'Lista de Presença'!$I$2:$I$101,"Atrasado"),"")</f>
      </c>
      <c r="G26" s="14">
        <f>IF(AND(A26&lt;&gt;"",COUNTIF($A$14:$A$113,A26)=1),COUNTIFS('Lista de Presença'!$P$2:$P$101,"OK",'Lista de Presença'!$B$2:$B$101,A26,'Lista de Presença'!$I$2:$I$101,"Justificado"),"")</f>
      </c>
      <c r="H26" s="15">
        <f>IF(AND(A26&lt;&gt;"",COUNTIF($A$14:$A$113,A26)=1),IFERROR((D26+F26)/C26,0),"")</f>
      </c>
    </row>
    <row r="27" ht="23" customHeight="1">
      <c r="A27" s="3" t="n"/>
      <c r="B27" s="7" t="n"/>
      <c r="C27" s="16">
        <f>IF(AND(A27&lt;&gt;"",COUNTIF($A$14:$A$113,A27)=1),COUNTIFS('Lista de Presença'!$P$2:$P$101,"OK",'Lista de Presença'!$B$2:$B$101,A27),"")</f>
      </c>
      <c r="D27" s="16">
        <f>IF(AND(A27&lt;&gt;"",COUNTIF($A$14:$A$113,A27)=1),COUNTIFS('Lista de Presença'!$P$2:$P$101,"OK",'Lista de Presença'!$B$2:$B$101,A27,'Lista de Presença'!$I$2:$I$101,"Presente"),"")</f>
      </c>
      <c r="E27" s="16">
        <f>IF(AND(A27&lt;&gt;"",COUNTIF($A$14:$A$113,A27)=1),COUNTIFS('Lista de Presença'!$P$2:$P$101,"OK",'Lista de Presença'!$B$2:$B$101,A27,'Lista de Presença'!$I$2:$I$101,"Ausente"),"")</f>
      </c>
      <c r="F27" s="16">
        <f>IF(AND(A27&lt;&gt;"",COUNTIF($A$14:$A$113,A27)=1),COUNTIFS('Lista de Presença'!$P$2:$P$101,"OK",'Lista de Presença'!$B$2:$B$101,A27,'Lista de Presença'!$I$2:$I$101,"Atrasado"),"")</f>
      </c>
      <c r="G27" s="16">
        <f>IF(AND(A27&lt;&gt;"",COUNTIF($A$14:$A$113,A27)=1),COUNTIFS('Lista de Presença'!$P$2:$P$101,"OK",'Lista de Presença'!$B$2:$B$101,A27,'Lista de Presença'!$I$2:$I$101,"Justificado"),"")</f>
      </c>
      <c r="H27" s="13">
        <f>IF(AND(A27&lt;&gt;"",COUNTIF($A$14:$A$113,A27)=1),IFERROR((D27+F27)/C27,0),"")</f>
      </c>
    </row>
    <row r="28" ht="23" customHeight="1">
      <c r="A28" s="3" t="n"/>
      <c r="B28" s="7" t="n"/>
      <c r="C28" s="14">
        <f>IF(AND(A28&lt;&gt;"",COUNTIF($A$14:$A$113,A28)=1),COUNTIFS('Lista de Presença'!$P$2:$P$101,"OK",'Lista de Presença'!$B$2:$B$101,A28),"")</f>
      </c>
      <c r="D28" s="14">
        <f>IF(AND(A28&lt;&gt;"",COUNTIF($A$14:$A$113,A28)=1),COUNTIFS('Lista de Presença'!$P$2:$P$101,"OK",'Lista de Presença'!$B$2:$B$101,A28,'Lista de Presença'!$I$2:$I$101,"Presente"),"")</f>
      </c>
      <c r="E28" s="14">
        <f>IF(AND(A28&lt;&gt;"",COUNTIF($A$14:$A$113,A28)=1),COUNTIFS('Lista de Presença'!$P$2:$P$101,"OK",'Lista de Presença'!$B$2:$B$101,A28,'Lista de Presença'!$I$2:$I$101,"Ausente"),"")</f>
      </c>
      <c r="F28" s="14">
        <f>IF(AND(A28&lt;&gt;"",COUNTIF($A$14:$A$113,A28)=1),COUNTIFS('Lista de Presença'!$P$2:$P$101,"OK",'Lista de Presença'!$B$2:$B$101,A28,'Lista de Presença'!$I$2:$I$101,"Atrasado"),"")</f>
      </c>
      <c r="G28" s="14">
        <f>IF(AND(A28&lt;&gt;"",COUNTIF($A$14:$A$113,A28)=1),COUNTIFS('Lista de Presença'!$P$2:$P$101,"OK",'Lista de Presença'!$B$2:$B$101,A28,'Lista de Presença'!$I$2:$I$101,"Justificado"),"")</f>
      </c>
      <c r="H28" s="15">
        <f>IF(AND(A28&lt;&gt;"",COUNTIF($A$14:$A$113,A28)=1),IFERROR((D28+F28)/C28,0),"")</f>
      </c>
    </row>
    <row r="29" ht="23" customHeight="1">
      <c r="A29" s="3" t="n"/>
      <c r="B29" s="7" t="n"/>
      <c r="C29" s="16">
        <f>IF(AND(A29&lt;&gt;"",COUNTIF($A$14:$A$113,A29)=1),COUNTIFS('Lista de Presença'!$P$2:$P$101,"OK",'Lista de Presença'!$B$2:$B$101,A29),"")</f>
      </c>
      <c r="D29" s="16">
        <f>IF(AND(A29&lt;&gt;"",COUNTIF($A$14:$A$113,A29)=1),COUNTIFS('Lista de Presença'!$P$2:$P$101,"OK",'Lista de Presença'!$B$2:$B$101,A29,'Lista de Presença'!$I$2:$I$101,"Presente"),"")</f>
      </c>
      <c r="E29" s="16">
        <f>IF(AND(A29&lt;&gt;"",COUNTIF($A$14:$A$113,A29)=1),COUNTIFS('Lista de Presença'!$P$2:$P$101,"OK",'Lista de Presença'!$B$2:$B$101,A29,'Lista de Presença'!$I$2:$I$101,"Ausente"),"")</f>
      </c>
      <c r="F29" s="16">
        <f>IF(AND(A29&lt;&gt;"",COUNTIF($A$14:$A$113,A29)=1),COUNTIFS('Lista de Presença'!$P$2:$P$101,"OK",'Lista de Presença'!$B$2:$B$101,A29,'Lista de Presença'!$I$2:$I$101,"Atrasado"),"")</f>
      </c>
      <c r="G29" s="16">
        <f>IF(AND(A29&lt;&gt;"",COUNTIF($A$14:$A$113,A29)=1),COUNTIFS('Lista de Presença'!$P$2:$P$101,"OK",'Lista de Presença'!$B$2:$B$101,A29,'Lista de Presença'!$I$2:$I$101,"Justificado"),"")</f>
      </c>
      <c r="H29" s="13">
        <f>IF(AND(A29&lt;&gt;"",COUNTIF($A$14:$A$113,A29)=1),IFERROR((D29+F29)/C29,0),"")</f>
      </c>
    </row>
    <row r="30" ht="23" customHeight="1">
      <c r="A30" s="3" t="n"/>
      <c r="B30" s="7" t="n"/>
      <c r="C30" s="14">
        <f>IF(AND(A30&lt;&gt;"",COUNTIF($A$14:$A$113,A30)=1),COUNTIFS('Lista de Presença'!$P$2:$P$101,"OK",'Lista de Presença'!$B$2:$B$101,A30),"")</f>
      </c>
      <c r="D30" s="14">
        <f>IF(AND(A30&lt;&gt;"",COUNTIF($A$14:$A$113,A30)=1),COUNTIFS('Lista de Presença'!$P$2:$P$101,"OK",'Lista de Presença'!$B$2:$B$101,A30,'Lista de Presença'!$I$2:$I$101,"Presente"),"")</f>
      </c>
      <c r="E30" s="14">
        <f>IF(AND(A30&lt;&gt;"",COUNTIF($A$14:$A$113,A30)=1),COUNTIFS('Lista de Presença'!$P$2:$P$101,"OK",'Lista de Presença'!$B$2:$B$101,A30,'Lista de Presença'!$I$2:$I$101,"Ausente"),"")</f>
      </c>
      <c r="F30" s="14">
        <f>IF(AND(A30&lt;&gt;"",COUNTIF($A$14:$A$113,A30)=1),COUNTIFS('Lista de Presença'!$P$2:$P$101,"OK",'Lista de Presença'!$B$2:$B$101,A30,'Lista de Presença'!$I$2:$I$101,"Atrasado"),"")</f>
      </c>
      <c r="G30" s="14">
        <f>IF(AND(A30&lt;&gt;"",COUNTIF($A$14:$A$113,A30)=1),COUNTIFS('Lista de Presença'!$P$2:$P$101,"OK",'Lista de Presença'!$B$2:$B$101,A30,'Lista de Presença'!$I$2:$I$101,"Justificado"),"")</f>
      </c>
      <c r="H30" s="15">
        <f>IF(AND(A30&lt;&gt;"",COUNTIF($A$14:$A$113,A30)=1),IFERROR((D30+F30)/C30,0),"")</f>
      </c>
    </row>
    <row r="31" ht="23" customHeight="1">
      <c r="A31" s="3" t="n"/>
      <c r="B31" s="7" t="n"/>
      <c r="C31" s="16">
        <f>IF(AND(A31&lt;&gt;"",COUNTIF($A$14:$A$113,A31)=1),COUNTIFS('Lista de Presença'!$P$2:$P$101,"OK",'Lista de Presença'!$B$2:$B$101,A31),"")</f>
      </c>
      <c r="D31" s="16">
        <f>IF(AND(A31&lt;&gt;"",COUNTIF($A$14:$A$113,A31)=1),COUNTIFS('Lista de Presença'!$P$2:$P$101,"OK",'Lista de Presença'!$B$2:$B$101,A31,'Lista de Presença'!$I$2:$I$101,"Presente"),"")</f>
      </c>
      <c r="E31" s="16">
        <f>IF(AND(A31&lt;&gt;"",COUNTIF($A$14:$A$113,A31)=1),COUNTIFS('Lista de Presença'!$P$2:$P$101,"OK",'Lista de Presença'!$B$2:$B$101,A31,'Lista de Presença'!$I$2:$I$101,"Ausente"),"")</f>
      </c>
      <c r="F31" s="16">
        <f>IF(AND(A31&lt;&gt;"",COUNTIF($A$14:$A$113,A31)=1),COUNTIFS('Lista de Presença'!$P$2:$P$101,"OK",'Lista de Presença'!$B$2:$B$101,A31,'Lista de Presença'!$I$2:$I$101,"Atrasado"),"")</f>
      </c>
      <c r="G31" s="16">
        <f>IF(AND(A31&lt;&gt;"",COUNTIF($A$14:$A$113,A31)=1),COUNTIFS('Lista de Presença'!$P$2:$P$101,"OK",'Lista de Presença'!$B$2:$B$101,A31,'Lista de Presença'!$I$2:$I$101,"Justificado"),"")</f>
      </c>
      <c r="H31" s="13">
        <f>IF(AND(A31&lt;&gt;"",COUNTIF($A$14:$A$113,A31)=1),IFERROR((D31+F31)/C31,0),"")</f>
      </c>
    </row>
    <row r="32" ht="23" customHeight="1">
      <c r="A32" s="3" t="n"/>
      <c r="B32" s="7" t="n"/>
      <c r="C32" s="14">
        <f>IF(AND(A32&lt;&gt;"",COUNTIF($A$14:$A$113,A32)=1),COUNTIFS('Lista de Presença'!$P$2:$P$101,"OK",'Lista de Presença'!$B$2:$B$101,A32),"")</f>
      </c>
      <c r="D32" s="14">
        <f>IF(AND(A32&lt;&gt;"",COUNTIF($A$14:$A$113,A32)=1),COUNTIFS('Lista de Presença'!$P$2:$P$101,"OK",'Lista de Presença'!$B$2:$B$101,A32,'Lista de Presença'!$I$2:$I$101,"Presente"),"")</f>
      </c>
      <c r="E32" s="14">
        <f>IF(AND(A32&lt;&gt;"",COUNTIF($A$14:$A$113,A32)=1),COUNTIFS('Lista de Presença'!$P$2:$P$101,"OK",'Lista de Presença'!$B$2:$B$101,A32,'Lista de Presença'!$I$2:$I$101,"Ausente"),"")</f>
      </c>
      <c r="F32" s="14">
        <f>IF(AND(A32&lt;&gt;"",COUNTIF($A$14:$A$113,A32)=1),COUNTIFS('Lista de Presença'!$P$2:$P$101,"OK",'Lista de Presença'!$B$2:$B$101,A32,'Lista de Presença'!$I$2:$I$101,"Atrasado"),"")</f>
      </c>
      <c r="G32" s="14">
        <f>IF(AND(A32&lt;&gt;"",COUNTIF($A$14:$A$113,A32)=1),COUNTIFS('Lista de Presença'!$P$2:$P$101,"OK",'Lista de Presença'!$B$2:$B$101,A32,'Lista de Presença'!$I$2:$I$101,"Justificado"),"")</f>
      </c>
      <c r="H32" s="15">
        <f>IF(AND(A32&lt;&gt;"",COUNTIF($A$14:$A$113,A32)=1),IFERROR((D32+F32)/C32,0),"")</f>
      </c>
    </row>
    <row r="33" ht="23" customHeight="1">
      <c r="A33" s="3" t="n"/>
      <c r="B33" s="7" t="n"/>
      <c r="C33" s="16">
        <f>IF(AND(A33&lt;&gt;"",COUNTIF($A$14:$A$113,A33)=1),COUNTIFS('Lista de Presença'!$P$2:$P$101,"OK",'Lista de Presença'!$B$2:$B$101,A33),"")</f>
      </c>
      <c r="D33" s="16">
        <f>IF(AND(A33&lt;&gt;"",COUNTIF($A$14:$A$113,A33)=1),COUNTIFS('Lista de Presença'!$P$2:$P$101,"OK",'Lista de Presença'!$B$2:$B$101,A33,'Lista de Presença'!$I$2:$I$101,"Presente"),"")</f>
      </c>
      <c r="E33" s="16">
        <f>IF(AND(A33&lt;&gt;"",COUNTIF($A$14:$A$113,A33)=1),COUNTIFS('Lista de Presença'!$P$2:$P$101,"OK",'Lista de Presença'!$B$2:$B$101,A33,'Lista de Presença'!$I$2:$I$101,"Ausente"),"")</f>
      </c>
      <c r="F33" s="16">
        <f>IF(AND(A33&lt;&gt;"",COUNTIF($A$14:$A$113,A33)=1),COUNTIFS('Lista de Presença'!$P$2:$P$101,"OK",'Lista de Presença'!$B$2:$B$101,A33,'Lista de Presença'!$I$2:$I$101,"Atrasado"),"")</f>
      </c>
      <c r="G33" s="16">
        <f>IF(AND(A33&lt;&gt;"",COUNTIF($A$14:$A$113,A33)=1),COUNTIFS('Lista de Presença'!$P$2:$P$101,"OK",'Lista de Presença'!$B$2:$B$101,A33,'Lista de Presença'!$I$2:$I$101,"Justificado"),"")</f>
      </c>
      <c r="H33" s="13">
        <f>IF(AND(A33&lt;&gt;"",COUNTIF($A$14:$A$113,A33)=1),IFERROR((D33+F33)/C33,0),"")</f>
      </c>
    </row>
    <row r="34" ht="23" customHeight="1">
      <c r="A34" s="3" t="n"/>
      <c r="B34" s="7" t="n"/>
      <c r="C34" s="14">
        <f>IF(AND(A34&lt;&gt;"",COUNTIF($A$14:$A$113,A34)=1),COUNTIFS('Lista de Presença'!$P$2:$P$101,"OK",'Lista de Presença'!$B$2:$B$101,A34),"")</f>
      </c>
      <c r="D34" s="14">
        <f>IF(AND(A34&lt;&gt;"",COUNTIF($A$14:$A$113,A34)=1),COUNTIFS('Lista de Presença'!$P$2:$P$101,"OK",'Lista de Presença'!$B$2:$B$101,A34,'Lista de Presença'!$I$2:$I$101,"Presente"),"")</f>
      </c>
      <c r="E34" s="14">
        <f>IF(AND(A34&lt;&gt;"",COUNTIF($A$14:$A$113,A34)=1),COUNTIFS('Lista de Presença'!$P$2:$P$101,"OK",'Lista de Presença'!$B$2:$B$101,A34,'Lista de Presença'!$I$2:$I$101,"Ausente"),"")</f>
      </c>
      <c r="F34" s="14">
        <f>IF(AND(A34&lt;&gt;"",COUNTIF($A$14:$A$113,A34)=1),COUNTIFS('Lista de Presença'!$P$2:$P$101,"OK",'Lista de Presença'!$B$2:$B$101,A34,'Lista de Presença'!$I$2:$I$101,"Atrasado"),"")</f>
      </c>
      <c r="G34" s="14">
        <f>IF(AND(A34&lt;&gt;"",COUNTIF($A$14:$A$113,A34)=1),COUNTIFS('Lista de Presença'!$P$2:$P$101,"OK",'Lista de Presença'!$B$2:$B$101,A34,'Lista de Presença'!$I$2:$I$101,"Justificado"),"")</f>
      </c>
      <c r="H34" s="15">
        <f>IF(AND(A34&lt;&gt;"",COUNTIF($A$14:$A$113,A34)=1),IFERROR((D34+F34)/C34,0),"")</f>
      </c>
    </row>
    <row r="35" ht="23" customHeight="1">
      <c r="A35" s="3" t="n"/>
      <c r="B35" s="7" t="n"/>
      <c r="C35" s="16">
        <f>IF(AND(A35&lt;&gt;"",COUNTIF($A$14:$A$113,A35)=1),COUNTIFS('Lista de Presença'!$P$2:$P$101,"OK",'Lista de Presença'!$B$2:$B$101,A35),"")</f>
      </c>
      <c r="D35" s="16">
        <f>IF(AND(A35&lt;&gt;"",COUNTIF($A$14:$A$113,A35)=1),COUNTIFS('Lista de Presença'!$P$2:$P$101,"OK",'Lista de Presença'!$B$2:$B$101,A35,'Lista de Presença'!$I$2:$I$101,"Presente"),"")</f>
      </c>
      <c r="E35" s="16">
        <f>IF(AND(A35&lt;&gt;"",COUNTIF($A$14:$A$113,A35)=1),COUNTIFS('Lista de Presença'!$P$2:$P$101,"OK",'Lista de Presença'!$B$2:$B$101,A35,'Lista de Presença'!$I$2:$I$101,"Ausente"),"")</f>
      </c>
      <c r="F35" s="16">
        <f>IF(AND(A35&lt;&gt;"",COUNTIF($A$14:$A$113,A35)=1),COUNTIFS('Lista de Presença'!$P$2:$P$101,"OK",'Lista de Presença'!$B$2:$B$101,A35,'Lista de Presença'!$I$2:$I$101,"Atrasado"),"")</f>
      </c>
      <c r="G35" s="16">
        <f>IF(AND(A35&lt;&gt;"",COUNTIF($A$14:$A$113,A35)=1),COUNTIFS('Lista de Presença'!$P$2:$P$101,"OK",'Lista de Presença'!$B$2:$B$101,A35,'Lista de Presença'!$I$2:$I$101,"Justificado"),"")</f>
      </c>
      <c r="H35" s="13">
        <f>IF(AND(A35&lt;&gt;"",COUNTIF($A$14:$A$113,A35)=1),IFERROR((D35+F35)/C35,0),"")</f>
      </c>
    </row>
    <row r="36" ht="23" customHeight="1">
      <c r="A36" s="3" t="n"/>
      <c r="B36" s="7" t="n"/>
      <c r="C36" s="14">
        <f>IF(AND(A36&lt;&gt;"",COUNTIF($A$14:$A$113,A36)=1),COUNTIFS('Lista de Presença'!$P$2:$P$101,"OK",'Lista de Presença'!$B$2:$B$101,A36),"")</f>
      </c>
      <c r="D36" s="14">
        <f>IF(AND(A36&lt;&gt;"",COUNTIF($A$14:$A$113,A36)=1),COUNTIFS('Lista de Presença'!$P$2:$P$101,"OK",'Lista de Presença'!$B$2:$B$101,A36,'Lista de Presença'!$I$2:$I$101,"Presente"),"")</f>
      </c>
      <c r="E36" s="14">
        <f>IF(AND(A36&lt;&gt;"",COUNTIF($A$14:$A$113,A36)=1),COUNTIFS('Lista de Presença'!$P$2:$P$101,"OK",'Lista de Presença'!$B$2:$B$101,A36,'Lista de Presença'!$I$2:$I$101,"Ausente"),"")</f>
      </c>
      <c r="F36" s="14">
        <f>IF(AND(A36&lt;&gt;"",COUNTIF($A$14:$A$113,A36)=1),COUNTIFS('Lista de Presença'!$P$2:$P$101,"OK",'Lista de Presença'!$B$2:$B$101,A36,'Lista de Presença'!$I$2:$I$101,"Atrasado"),"")</f>
      </c>
      <c r="G36" s="14">
        <f>IF(AND(A36&lt;&gt;"",COUNTIF($A$14:$A$113,A36)=1),COUNTIFS('Lista de Presença'!$P$2:$P$101,"OK",'Lista de Presença'!$B$2:$B$101,A36,'Lista de Presença'!$I$2:$I$101,"Justificado"),"")</f>
      </c>
      <c r="H36" s="15">
        <f>IF(AND(A36&lt;&gt;"",COUNTIF($A$14:$A$113,A36)=1),IFERROR((D36+F36)/C36,0),"")</f>
      </c>
    </row>
    <row r="37" ht="23" customHeight="1">
      <c r="A37" s="3" t="n"/>
      <c r="B37" s="7" t="n"/>
      <c r="C37" s="16">
        <f>IF(AND(A37&lt;&gt;"",COUNTIF($A$14:$A$113,A37)=1),COUNTIFS('Lista de Presença'!$P$2:$P$101,"OK",'Lista de Presença'!$B$2:$B$101,A37),"")</f>
      </c>
      <c r="D37" s="16">
        <f>IF(AND(A37&lt;&gt;"",COUNTIF($A$14:$A$113,A37)=1),COUNTIFS('Lista de Presença'!$P$2:$P$101,"OK",'Lista de Presença'!$B$2:$B$101,A37,'Lista de Presença'!$I$2:$I$101,"Presente"),"")</f>
      </c>
      <c r="E37" s="16">
        <f>IF(AND(A37&lt;&gt;"",COUNTIF($A$14:$A$113,A37)=1),COUNTIFS('Lista de Presença'!$P$2:$P$101,"OK",'Lista de Presença'!$B$2:$B$101,A37,'Lista de Presença'!$I$2:$I$101,"Ausente"),"")</f>
      </c>
      <c r="F37" s="16">
        <f>IF(AND(A37&lt;&gt;"",COUNTIF($A$14:$A$113,A37)=1),COUNTIFS('Lista de Presença'!$P$2:$P$101,"OK",'Lista de Presença'!$B$2:$B$101,A37,'Lista de Presença'!$I$2:$I$101,"Atrasado"),"")</f>
      </c>
      <c r="G37" s="16">
        <f>IF(AND(A37&lt;&gt;"",COUNTIF($A$14:$A$113,A37)=1),COUNTIFS('Lista de Presença'!$P$2:$P$101,"OK",'Lista de Presença'!$B$2:$B$101,A37,'Lista de Presença'!$I$2:$I$101,"Justificado"),"")</f>
      </c>
      <c r="H37" s="13">
        <f>IF(AND(A37&lt;&gt;"",COUNTIF($A$14:$A$113,A37)=1),IFERROR((D37+F37)/C37,0),"")</f>
      </c>
    </row>
    <row r="38" ht="23" customHeight="1">
      <c r="A38" s="3" t="n"/>
      <c r="B38" s="7" t="n"/>
      <c r="C38" s="14">
        <f>IF(AND(A38&lt;&gt;"",COUNTIF($A$14:$A$113,A38)=1),COUNTIFS('Lista de Presença'!$P$2:$P$101,"OK",'Lista de Presença'!$B$2:$B$101,A38),"")</f>
      </c>
      <c r="D38" s="14">
        <f>IF(AND(A38&lt;&gt;"",COUNTIF($A$14:$A$113,A38)=1),COUNTIFS('Lista de Presença'!$P$2:$P$101,"OK",'Lista de Presença'!$B$2:$B$101,A38,'Lista de Presença'!$I$2:$I$101,"Presente"),"")</f>
      </c>
      <c r="E38" s="14">
        <f>IF(AND(A38&lt;&gt;"",COUNTIF($A$14:$A$113,A38)=1),COUNTIFS('Lista de Presença'!$P$2:$P$101,"OK",'Lista de Presença'!$B$2:$B$101,A38,'Lista de Presença'!$I$2:$I$101,"Ausente"),"")</f>
      </c>
      <c r="F38" s="14">
        <f>IF(AND(A38&lt;&gt;"",COUNTIF($A$14:$A$113,A38)=1),COUNTIFS('Lista de Presença'!$P$2:$P$101,"OK",'Lista de Presença'!$B$2:$B$101,A38,'Lista de Presença'!$I$2:$I$101,"Atrasado"),"")</f>
      </c>
      <c r="G38" s="14">
        <f>IF(AND(A38&lt;&gt;"",COUNTIF($A$14:$A$113,A38)=1),COUNTIFS('Lista de Presença'!$P$2:$P$101,"OK",'Lista de Presença'!$B$2:$B$101,A38,'Lista de Presença'!$I$2:$I$101,"Justificado"),"")</f>
      </c>
      <c r="H38" s="15">
        <f>IF(AND(A38&lt;&gt;"",COUNTIF($A$14:$A$113,A38)=1),IFERROR((D38+F38)/C38,0),"")</f>
      </c>
    </row>
    <row r="39" ht="23" customHeight="1">
      <c r="A39" s="3" t="n"/>
      <c r="B39" s="7" t="n"/>
      <c r="C39" s="16">
        <f>IF(AND(A39&lt;&gt;"",COUNTIF($A$14:$A$113,A39)=1),COUNTIFS('Lista de Presença'!$P$2:$P$101,"OK",'Lista de Presença'!$B$2:$B$101,A39),"")</f>
      </c>
      <c r="D39" s="16">
        <f>IF(AND(A39&lt;&gt;"",COUNTIF($A$14:$A$113,A39)=1),COUNTIFS('Lista de Presença'!$P$2:$P$101,"OK",'Lista de Presença'!$B$2:$B$101,A39,'Lista de Presença'!$I$2:$I$101,"Presente"),"")</f>
      </c>
      <c r="E39" s="16">
        <f>IF(AND(A39&lt;&gt;"",COUNTIF($A$14:$A$113,A39)=1),COUNTIFS('Lista de Presença'!$P$2:$P$101,"OK",'Lista de Presença'!$B$2:$B$101,A39,'Lista de Presença'!$I$2:$I$101,"Ausente"),"")</f>
      </c>
      <c r="F39" s="16">
        <f>IF(AND(A39&lt;&gt;"",COUNTIF($A$14:$A$113,A39)=1),COUNTIFS('Lista de Presença'!$P$2:$P$101,"OK",'Lista de Presença'!$B$2:$B$101,A39,'Lista de Presença'!$I$2:$I$101,"Atrasado"),"")</f>
      </c>
      <c r="G39" s="16">
        <f>IF(AND(A39&lt;&gt;"",COUNTIF($A$14:$A$113,A39)=1),COUNTIFS('Lista de Presença'!$P$2:$P$101,"OK",'Lista de Presença'!$B$2:$B$101,A39,'Lista de Presença'!$I$2:$I$101,"Justificado"),"")</f>
      </c>
      <c r="H39" s="13">
        <f>IF(AND(A39&lt;&gt;"",COUNTIF($A$14:$A$113,A39)=1),IFERROR((D39+F39)/C39,0),"")</f>
      </c>
    </row>
    <row r="40" ht="23" customHeight="1">
      <c r="A40" s="3" t="n"/>
      <c r="B40" s="7" t="n"/>
      <c r="C40" s="14">
        <f>IF(AND(A40&lt;&gt;"",COUNTIF($A$14:$A$113,A40)=1),COUNTIFS('Lista de Presença'!$P$2:$P$101,"OK",'Lista de Presença'!$B$2:$B$101,A40),"")</f>
      </c>
      <c r="D40" s="14">
        <f>IF(AND(A40&lt;&gt;"",COUNTIF($A$14:$A$113,A40)=1),COUNTIFS('Lista de Presença'!$P$2:$P$101,"OK",'Lista de Presença'!$B$2:$B$101,A40,'Lista de Presença'!$I$2:$I$101,"Presente"),"")</f>
      </c>
      <c r="E40" s="14">
        <f>IF(AND(A40&lt;&gt;"",COUNTIF($A$14:$A$113,A40)=1),COUNTIFS('Lista de Presença'!$P$2:$P$101,"OK",'Lista de Presença'!$B$2:$B$101,A40,'Lista de Presença'!$I$2:$I$101,"Ausente"),"")</f>
      </c>
      <c r="F40" s="14">
        <f>IF(AND(A40&lt;&gt;"",COUNTIF($A$14:$A$113,A40)=1),COUNTIFS('Lista de Presença'!$P$2:$P$101,"OK",'Lista de Presença'!$B$2:$B$101,A40,'Lista de Presença'!$I$2:$I$101,"Atrasado"),"")</f>
      </c>
      <c r="G40" s="14">
        <f>IF(AND(A40&lt;&gt;"",COUNTIF($A$14:$A$113,A40)=1),COUNTIFS('Lista de Presença'!$P$2:$P$101,"OK",'Lista de Presença'!$B$2:$B$101,A40,'Lista de Presença'!$I$2:$I$101,"Justificado"),"")</f>
      </c>
      <c r="H40" s="15">
        <f>IF(AND(A40&lt;&gt;"",COUNTIF($A$14:$A$113,A40)=1),IFERROR((D40+F40)/C40,0),"")</f>
      </c>
    </row>
    <row r="41" ht="23" customHeight="1">
      <c r="A41" s="3" t="n"/>
      <c r="B41" s="7" t="n"/>
      <c r="C41" s="16">
        <f>IF(AND(A41&lt;&gt;"",COUNTIF($A$14:$A$113,A41)=1),COUNTIFS('Lista de Presença'!$P$2:$P$101,"OK",'Lista de Presença'!$B$2:$B$101,A41),"")</f>
      </c>
      <c r="D41" s="16">
        <f>IF(AND(A41&lt;&gt;"",COUNTIF($A$14:$A$113,A41)=1),COUNTIFS('Lista de Presença'!$P$2:$P$101,"OK",'Lista de Presença'!$B$2:$B$101,A41,'Lista de Presença'!$I$2:$I$101,"Presente"),"")</f>
      </c>
      <c r="E41" s="16">
        <f>IF(AND(A41&lt;&gt;"",COUNTIF($A$14:$A$113,A41)=1),COUNTIFS('Lista de Presença'!$P$2:$P$101,"OK",'Lista de Presença'!$B$2:$B$101,A41,'Lista de Presença'!$I$2:$I$101,"Ausente"),"")</f>
      </c>
      <c r="F41" s="16">
        <f>IF(AND(A41&lt;&gt;"",COUNTIF($A$14:$A$113,A41)=1),COUNTIFS('Lista de Presença'!$P$2:$P$101,"OK",'Lista de Presença'!$B$2:$B$101,A41,'Lista de Presença'!$I$2:$I$101,"Atrasado"),"")</f>
      </c>
      <c r="G41" s="16">
        <f>IF(AND(A41&lt;&gt;"",COUNTIF($A$14:$A$113,A41)=1),COUNTIFS('Lista de Presença'!$P$2:$P$101,"OK",'Lista de Presença'!$B$2:$B$101,A41,'Lista de Presença'!$I$2:$I$101,"Justificado"),"")</f>
      </c>
      <c r="H41" s="13">
        <f>IF(AND(A41&lt;&gt;"",COUNTIF($A$14:$A$113,A41)=1),IFERROR((D41+F41)/C41,0),"")</f>
      </c>
    </row>
    <row r="42" ht="23" customHeight="1">
      <c r="A42" s="3" t="n"/>
      <c r="B42" s="7" t="n"/>
      <c r="C42" s="14">
        <f>IF(AND(A42&lt;&gt;"",COUNTIF($A$14:$A$113,A42)=1),COUNTIFS('Lista de Presença'!$P$2:$P$101,"OK",'Lista de Presença'!$B$2:$B$101,A42),"")</f>
      </c>
      <c r="D42" s="14">
        <f>IF(AND(A42&lt;&gt;"",COUNTIF($A$14:$A$113,A42)=1),COUNTIFS('Lista de Presença'!$P$2:$P$101,"OK",'Lista de Presença'!$B$2:$B$101,A42,'Lista de Presença'!$I$2:$I$101,"Presente"),"")</f>
      </c>
      <c r="E42" s="14">
        <f>IF(AND(A42&lt;&gt;"",COUNTIF($A$14:$A$113,A42)=1),COUNTIFS('Lista de Presença'!$P$2:$P$101,"OK",'Lista de Presença'!$B$2:$B$101,A42,'Lista de Presença'!$I$2:$I$101,"Ausente"),"")</f>
      </c>
      <c r="F42" s="14">
        <f>IF(AND(A42&lt;&gt;"",COUNTIF($A$14:$A$113,A42)=1),COUNTIFS('Lista de Presença'!$P$2:$P$101,"OK",'Lista de Presença'!$B$2:$B$101,A42,'Lista de Presença'!$I$2:$I$101,"Atrasado"),"")</f>
      </c>
      <c r="G42" s="14">
        <f>IF(AND(A42&lt;&gt;"",COUNTIF($A$14:$A$113,A42)=1),COUNTIFS('Lista de Presença'!$P$2:$P$101,"OK",'Lista de Presença'!$B$2:$B$101,A42,'Lista de Presença'!$I$2:$I$101,"Justificado"),"")</f>
      </c>
      <c r="H42" s="15">
        <f>IF(AND(A42&lt;&gt;"",COUNTIF($A$14:$A$113,A42)=1),IFERROR((D42+F42)/C42,0),"")</f>
      </c>
    </row>
    <row r="43" ht="23" customHeight="1">
      <c r="A43" s="3" t="n"/>
      <c r="B43" s="7" t="n"/>
      <c r="C43" s="16">
        <f>IF(AND(A43&lt;&gt;"",COUNTIF($A$14:$A$113,A43)=1),COUNTIFS('Lista de Presença'!$P$2:$P$101,"OK",'Lista de Presença'!$B$2:$B$101,A43),"")</f>
      </c>
      <c r="D43" s="16">
        <f>IF(AND(A43&lt;&gt;"",COUNTIF($A$14:$A$113,A43)=1),COUNTIFS('Lista de Presença'!$P$2:$P$101,"OK",'Lista de Presença'!$B$2:$B$101,A43,'Lista de Presença'!$I$2:$I$101,"Presente"),"")</f>
      </c>
      <c r="E43" s="16">
        <f>IF(AND(A43&lt;&gt;"",COUNTIF($A$14:$A$113,A43)=1),COUNTIFS('Lista de Presença'!$P$2:$P$101,"OK",'Lista de Presença'!$B$2:$B$101,A43,'Lista de Presença'!$I$2:$I$101,"Ausente"),"")</f>
      </c>
      <c r="F43" s="16">
        <f>IF(AND(A43&lt;&gt;"",COUNTIF($A$14:$A$113,A43)=1),COUNTIFS('Lista de Presença'!$P$2:$P$101,"OK",'Lista de Presença'!$B$2:$B$101,A43,'Lista de Presença'!$I$2:$I$101,"Atrasado"),"")</f>
      </c>
      <c r="G43" s="16">
        <f>IF(AND(A43&lt;&gt;"",COUNTIF($A$14:$A$113,A43)=1),COUNTIFS('Lista de Presença'!$P$2:$P$101,"OK",'Lista de Presença'!$B$2:$B$101,A43,'Lista de Presença'!$I$2:$I$101,"Justificado"),"")</f>
      </c>
      <c r="H43" s="13">
        <f>IF(AND(A43&lt;&gt;"",COUNTIF($A$14:$A$113,A43)=1),IFERROR((D43+F43)/C43,0),"")</f>
      </c>
    </row>
    <row r="44" ht="23" customHeight="1">
      <c r="A44" s="3" t="n"/>
      <c r="B44" s="7" t="n"/>
      <c r="C44" s="14">
        <f>IF(AND(A44&lt;&gt;"",COUNTIF($A$14:$A$113,A44)=1),COUNTIFS('Lista de Presença'!$P$2:$P$101,"OK",'Lista de Presença'!$B$2:$B$101,A44),"")</f>
      </c>
      <c r="D44" s="14">
        <f>IF(AND(A44&lt;&gt;"",COUNTIF($A$14:$A$113,A44)=1),COUNTIFS('Lista de Presença'!$P$2:$P$101,"OK",'Lista de Presença'!$B$2:$B$101,A44,'Lista de Presença'!$I$2:$I$101,"Presente"),"")</f>
      </c>
      <c r="E44" s="14">
        <f>IF(AND(A44&lt;&gt;"",COUNTIF($A$14:$A$113,A44)=1),COUNTIFS('Lista de Presença'!$P$2:$P$101,"OK",'Lista de Presença'!$B$2:$B$101,A44,'Lista de Presença'!$I$2:$I$101,"Ausente"),"")</f>
      </c>
      <c r="F44" s="14">
        <f>IF(AND(A44&lt;&gt;"",COUNTIF($A$14:$A$113,A44)=1),COUNTIFS('Lista de Presença'!$P$2:$P$101,"OK",'Lista de Presença'!$B$2:$B$101,A44,'Lista de Presença'!$I$2:$I$101,"Atrasado"),"")</f>
      </c>
      <c r="G44" s="14">
        <f>IF(AND(A44&lt;&gt;"",COUNTIF($A$14:$A$113,A44)=1),COUNTIFS('Lista de Presença'!$P$2:$P$101,"OK",'Lista de Presença'!$B$2:$B$101,A44,'Lista de Presença'!$I$2:$I$101,"Justificado"),"")</f>
      </c>
      <c r="H44" s="15">
        <f>IF(AND(A44&lt;&gt;"",COUNTIF($A$14:$A$113,A44)=1),IFERROR((D44+F44)/C44,0),"")</f>
      </c>
    </row>
    <row r="45" ht="23" customHeight="1">
      <c r="A45" s="3" t="n"/>
      <c r="B45" s="7" t="n"/>
      <c r="C45" s="16">
        <f>IF(AND(A45&lt;&gt;"",COUNTIF($A$14:$A$113,A45)=1),COUNTIFS('Lista de Presença'!$P$2:$P$101,"OK",'Lista de Presença'!$B$2:$B$101,A45),"")</f>
      </c>
      <c r="D45" s="16">
        <f>IF(AND(A45&lt;&gt;"",COUNTIF($A$14:$A$113,A45)=1),COUNTIFS('Lista de Presença'!$P$2:$P$101,"OK",'Lista de Presença'!$B$2:$B$101,A45,'Lista de Presença'!$I$2:$I$101,"Presente"),"")</f>
      </c>
      <c r="E45" s="16">
        <f>IF(AND(A45&lt;&gt;"",COUNTIF($A$14:$A$113,A45)=1),COUNTIFS('Lista de Presença'!$P$2:$P$101,"OK",'Lista de Presença'!$B$2:$B$101,A45,'Lista de Presença'!$I$2:$I$101,"Ausente"),"")</f>
      </c>
      <c r="F45" s="16">
        <f>IF(AND(A45&lt;&gt;"",COUNTIF($A$14:$A$113,A45)=1),COUNTIFS('Lista de Presença'!$P$2:$P$101,"OK",'Lista de Presença'!$B$2:$B$101,A45,'Lista de Presença'!$I$2:$I$101,"Atrasado"),"")</f>
      </c>
      <c r="G45" s="16">
        <f>IF(AND(A45&lt;&gt;"",COUNTIF($A$14:$A$113,A45)=1),COUNTIFS('Lista de Presença'!$P$2:$P$101,"OK",'Lista de Presença'!$B$2:$B$101,A45,'Lista de Presença'!$I$2:$I$101,"Justificado"),"")</f>
      </c>
      <c r="H45" s="13">
        <f>IF(AND(A45&lt;&gt;"",COUNTIF($A$14:$A$113,A45)=1),IFERROR((D45+F45)/C45,0),"")</f>
      </c>
    </row>
    <row r="46" ht="23" customHeight="1">
      <c r="A46" s="3" t="n"/>
      <c r="B46" s="7" t="n"/>
      <c r="C46" s="14">
        <f>IF(AND(A46&lt;&gt;"",COUNTIF($A$14:$A$113,A46)=1),COUNTIFS('Lista de Presença'!$P$2:$P$101,"OK",'Lista de Presença'!$B$2:$B$101,A46),"")</f>
      </c>
      <c r="D46" s="14">
        <f>IF(AND(A46&lt;&gt;"",COUNTIF($A$14:$A$113,A46)=1),COUNTIFS('Lista de Presença'!$P$2:$P$101,"OK",'Lista de Presença'!$B$2:$B$101,A46,'Lista de Presença'!$I$2:$I$101,"Presente"),"")</f>
      </c>
      <c r="E46" s="14">
        <f>IF(AND(A46&lt;&gt;"",COUNTIF($A$14:$A$113,A46)=1),COUNTIFS('Lista de Presença'!$P$2:$P$101,"OK",'Lista de Presença'!$B$2:$B$101,A46,'Lista de Presença'!$I$2:$I$101,"Ausente"),"")</f>
      </c>
      <c r="F46" s="14">
        <f>IF(AND(A46&lt;&gt;"",COUNTIF($A$14:$A$113,A46)=1),COUNTIFS('Lista de Presença'!$P$2:$P$101,"OK",'Lista de Presença'!$B$2:$B$101,A46,'Lista de Presença'!$I$2:$I$101,"Atrasado"),"")</f>
      </c>
      <c r="G46" s="14">
        <f>IF(AND(A46&lt;&gt;"",COUNTIF($A$14:$A$113,A46)=1),COUNTIFS('Lista de Presença'!$P$2:$P$101,"OK",'Lista de Presença'!$B$2:$B$101,A46,'Lista de Presença'!$I$2:$I$101,"Justificado"),"")</f>
      </c>
      <c r="H46" s="15">
        <f>IF(AND(A46&lt;&gt;"",COUNTIF($A$14:$A$113,A46)=1),IFERROR((D46+F46)/C46,0),"")</f>
      </c>
    </row>
    <row r="47" ht="23" customHeight="1">
      <c r="A47" s="3" t="n"/>
      <c r="B47" s="7" t="n"/>
      <c r="C47" s="16">
        <f>IF(AND(A47&lt;&gt;"",COUNTIF($A$14:$A$113,A47)=1),COUNTIFS('Lista de Presença'!$P$2:$P$101,"OK",'Lista de Presença'!$B$2:$B$101,A47),"")</f>
      </c>
      <c r="D47" s="16">
        <f>IF(AND(A47&lt;&gt;"",COUNTIF($A$14:$A$113,A47)=1),COUNTIFS('Lista de Presença'!$P$2:$P$101,"OK",'Lista de Presença'!$B$2:$B$101,A47,'Lista de Presença'!$I$2:$I$101,"Presente"),"")</f>
      </c>
      <c r="E47" s="16">
        <f>IF(AND(A47&lt;&gt;"",COUNTIF($A$14:$A$113,A47)=1),COUNTIFS('Lista de Presença'!$P$2:$P$101,"OK",'Lista de Presença'!$B$2:$B$101,A47,'Lista de Presença'!$I$2:$I$101,"Ausente"),"")</f>
      </c>
      <c r="F47" s="16">
        <f>IF(AND(A47&lt;&gt;"",COUNTIF($A$14:$A$113,A47)=1),COUNTIFS('Lista de Presença'!$P$2:$P$101,"OK",'Lista de Presença'!$B$2:$B$101,A47,'Lista de Presença'!$I$2:$I$101,"Atrasado"),"")</f>
      </c>
      <c r="G47" s="16">
        <f>IF(AND(A47&lt;&gt;"",COUNTIF($A$14:$A$113,A47)=1),COUNTIFS('Lista de Presença'!$P$2:$P$101,"OK",'Lista de Presença'!$B$2:$B$101,A47,'Lista de Presença'!$I$2:$I$101,"Justificado"),"")</f>
      </c>
      <c r="H47" s="13">
        <f>IF(AND(A47&lt;&gt;"",COUNTIF($A$14:$A$113,A47)=1),IFERROR((D47+F47)/C47,0),"")</f>
      </c>
    </row>
    <row r="48" ht="23" customHeight="1">
      <c r="A48" s="3" t="n"/>
      <c r="B48" s="7" t="n"/>
      <c r="C48" s="14">
        <f>IF(AND(A48&lt;&gt;"",COUNTIF($A$14:$A$113,A48)=1),COUNTIFS('Lista de Presença'!$P$2:$P$101,"OK",'Lista de Presença'!$B$2:$B$101,A48),"")</f>
      </c>
      <c r="D48" s="14">
        <f>IF(AND(A48&lt;&gt;"",COUNTIF($A$14:$A$113,A48)=1),COUNTIFS('Lista de Presença'!$P$2:$P$101,"OK",'Lista de Presença'!$B$2:$B$101,A48,'Lista de Presença'!$I$2:$I$101,"Presente"),"")</f>
      </c>
      <c r="E48" s="14">
        <f>IF(AND(A48&lt;&gt;"",COUNTIF($A$14:$A$113,A48)=1),COUNTIFS('Lista de Presença'!$P$2:$P$101,"OK",'Lista de Presença'!$B$2:$B$101,A48,'Lista de Presença'!$I$2:$I$101,"Ausente"),"")</f>
      </c>
      <c r="F48" s="14">
        <f>IF(AND(A48&lt;&gt;"",COUNTIF($A$14:$A$113,A48)=1),COUNTIFS('Lista de Presença'!$P$2:$P$101,"OK",'Lista de Presença'!$B$2:$B$101,A48,'Lista de Presença'!$I$2:$I$101,"Atrasado"),"")</f>
      </c>
      <c r="G48" s="14">
        <f>IF(AND(A48&lt;&gt;"",COUNTIF($A$14:$A$113,A48)=1),COUNTIFS('Lista de Presença'!$P$2:$P$101,"OK",'Lista de Presença'!$B$2:$B$101,A48,'Lista de Presença'!$I$2:$I$101,"Justificado"),"")</f>
      </c>
      <c r="H48" s="15">
        <f>IF(AND(A48&lt;&gt;"",COUNTIF($A$14:$A$113,A48)=1),IFERROR((D48+F48)/C48,0),"")</f>
      </c>
    </row>
    <row r="49" ht="23" customHeight="1">
      <c r="A49" s="3" t="n"/>
      <c r="B49" s="7" t="n"/>
      <c r="C49" s="16">
        <f>IF(AND(A49&lt;&gt;"",COUNTIF($A$14:$A$113,A49)=1),COUNTIFS('Lista de Presença'!$P$2:$P$101,"OK",'Lista de Presença'!$B$2:$B$101,A49),"")</f>
      </c>
      <c r="D49" s="16">
        <f>IF(AND(A49&lt;&gt;"",COUNTIF($A$14:$A$113,A49)=1),COUNTIFS('Lista de Presença'!$P$2:$P$101,"OK",'Lista de Presença'!$B$2:$B$101,A49,'Lista de Presença'!$I$2:$I$101,"Presente"),"")</f>
      </c>
      <c r="E49" s="16">
        <f>IF(AND(A49&lt;&gt;"",COUNTIF($A$14:$A$113,A49)=1),COUNTIFS('Lista de Presença'!$P$2:$P$101,"OK",'Lista de Presença'!$B$2:$B$101,A49,'Lista de Presença'!$I$2:$I$101,"Ausente"),"")</f>
      </c>
      <c r="F49" s="16">
        <f>IF(AND(A49&lt;&gt;"",COUNTIF($A$14:$A$113,A49)=1),COUNTIFS('Lista de Presença'!$P$2:$P$101,"OK",'Lista de Presença'!$B$2:$B$101,A49,'Lista de Presença'!$I$2:$I$101,"Atrasado"),"")</f>
      </c>
      <c r="G49" s="16">
        <f>IF(AND(A49&lt;&gt;"",COUNTIF($A$14:$A$113,A49)=1),COUNTIFS('Lista de Presença'!$P$2:$P$101,"OK",'Lista de Presença'!$B$2:$B$101,A49,'Lista de Presença'!$I$2:$I$101,"Justificado"),"")</f>
      </c>
      <c r="H49" s="13">
        <f>IF(AND(A49&lt;&gt;"",COUNTIF($A$14:$A$113,A49)=1),IFERROR((D49+F49)/C49,0),"")</f>
      </c>
    </row>
    <row r="50" ht="23" customHeight="1">
      <c r="A50" s="3" t="n"/>
      <c r="B50" s="7" t="n"/>
      <c r="C50" s="14">
        <f>IF(AND(A50&lt;&gt;"",COUNTIF($A$14:$A$113,A50)=1),COUNTIFS('Lista de Presença'!$P$2:$P$101,"OK",'Lista de Presença'!$B$2:$B$101,A50),"")</f>
      </c>
      <c r="D50" s="14">
        <f>IF(AND(A50&lt;&gt;"",COUNTIF($A$14:$A$113,A50)=1),COUNTIFS('Lista de Presença'!$P$2:$P$101,"OK",'Lista de Presença'!$B$2:$B$101,A50,'Lista de Presença'!$I$2:$I$101,"Presente"),"")</f>
      </c>
      <c r="E50" s="14">
        <f>IF(AND(A50&lt;&gt;"",COUNTIF($A$14:$A$113,A50)=1),COUNTIFS('Lista de Presença'!$P$2:$P$101,"OK",'Lista de Presença'!$B$2:$B$101,A50,'Lista de Presença'!$I$2:$I$101,"Ausente"),"")</f>
      </c>
      <c r="F50" s="14">
        <f>IF(AND(A50&lt;&gt;"",COUNTIF($A$14:$A$113,A50)=1),COUNTIFS('Lista de Presença'!$P$2:$P$101,"OK",'Lista de Presença'!$B$2:$B$101,A50,'Lista de Presença'!$I$2:$I$101,"Atrasado"),"")</f>
      </c>
      <c r="G50" s="14">
        <f>IF(AND(A50&lt;&gt;"",COUNTIF($A$14:$A$113,A50)=1),COUNTIFS('Lista de Presença'!$P$2:$P$101,"OK",'Lista de Presença'!$B$2:$B$101,A50,'Lista de Presença'!$I$2:$I$101,"Justificado"),"")</f>
      </c>
      <c r="H50" s="15">
        <f>IF(AND(A50&lt;&gt;"",COUNTIF($A$14:$A$113,A50)=1),IFERROR((D50+F50)/C50,0),"")</f>
      </c>
    </row>
    <row r="51" ht="23" customHeight="1">
      <c r="A51" s="3" t="n"/>
      <c r="B51" s="7" t="n"/>
      <c r="C51" s="16">
        <f>IF(AND(A51&lt;&gt;"",COUNTIF($A$14:$A$113,A51)=1),COUNTIFS('Lista de Presença'!$P$2:$P$101,"OK",'Lista de Presença'!$B$2:$B$101,A51),"")</f>
      </c>
      <c r="D51" s="16">
        <f>IF(AND(A51&lt;&gt;"",COUNTIF($A$14:$A$113,A51)=1),COUNTIFS('Lista de Presença'!$P$2:$P$101,"OK",'Lista de Presença'!$B$2:$B$101,A51,'Lista de Presença'!$I$2:$I$101,"Presente"),"")</f>
      </c>
      <c r="E51" s="16">
        <f>IF(AND(A51&lt;&gt;"",COUNTIF($A$14:$A$113,A51)=1),COUNTIFS('Lista de Presença'!$P$2:$P$101,"OK",'Lista de Presença'!$B$2:$B$101,A51,'Lista de Presença'!$I$2:$I$101,"Ausente"),"")</f>
      </c>
      <c r="F51" s="16">
        <f>IF(AND(A51&lt;&gt;"",COUNTIF($A$14:$A$113,A51)=1),COUNTIFS('Lista de Presença'!$P$2:$P$101,"OK",'Lista de Presença'!$B$2:$B$101,A51,'Lista de Presença'!$I$2:$I$101,"Atrasado"),"")</f>
      </c>
      <c r="G51" s="16">
        <f>IF(AND(A51&lt;&gt;"",COUNTIF($A$14:$A$113,A51)=1),COUNTIFS('Lista de Presença'!$P$2:$P$101,"OK",'Lista de Presença'!$B$2:$B$101,A51,'Lista de Presença'!$I$2:$I$101,"Justificado"),"")</f>
      </c>
      <c r="H51" s="13">
        <f>IF(AND(A51&lt;&gt;"",COUNTIF($A$14:$A$113,A51)=1),IFERROR((D51+F51)/C51,0),"")</f>
      </c>
    </row>
    <row r="52" ht="23" customHeight="1">
      <c r="A52" s="3" t="n"/>
      <c r="B52" s="7" t="n"/>
      <c r="C52" s="14">
        <f>IF(AND(A52&lt;&gt;"",COUNTIF($A$14:$A$113,A52)=1),COUNTIFS('Lista de Presença'!$P$2:$P$101,"OK",'Lista de Presença'!$B$2:$B$101,A52),"")</f>
      </c>
      <c r="D52" s="14">
        <f>IF(AND(A52&lt;&gt;"",COUNTIF($A$14:$A$113,A52)=1),COUNTIFS('Lista de Presença'!$P$2:$P$101,"OK",'Lista de Presença'!$B$2:$B$101,A52,'Lista de Presença'!$I$2:$I$101,"Presente"),"")</f>
      </c>
      <c r="E52" s="14">
        <f>IF(AND(A52&lt;&gt;"",COUNTIF($A$14:$A$113,A52)=1),COUNTIFS('Lista de Presença'!$P$2:$P$101,"OK",'Lista de Presença'!$B$2:$B$101,A52,'Lista de Presença'!$I$2:$I$101,"Ausente"),"")</f>
      </c>
      <c r="F52" s="14">
        <f>IF(AND(A52&lt;&gt;"",COUNTIF($A$14:$A$113,A52)=1),COUNTIFS('Lista de Presença'!$P$2:$P$101,"OK",'Lista de Presença'!$B$2:$B$101,A52,'Lista de Presença'!$I$2:$I$101,"Atrasado"),"")</f>
      </c>
      <c r="G52" s="14">
        <f>IF(AND(A52&lt;&gt;"",COUNTIF($A$14:$A$113,A52)=1),COUNTIFS('Lista de Presença'!$P$2:$P$101,"OK",'Lista de Presença'!$B$2:$B$101,A52,'Lista de Presença'!$I$2:$I$101,"Justificado"),"")</f>
      </c>
      <c r="H52" s="15">
        <f>IF(AND(A52&lt;&gt;"",COUNTIF($A$14:$A$113,A52)=1),IFERROR((D52+F52)/C52,0),"")</f>
      </c>
    </row>
    <row r="53" ht="23" customHeight="1">
      <c r="A53" s="3" t="n"/>
      <c r="B53" s="7" t="n"/>
      <c r="C53" s="16">
        <f>IF(AND(A53&lt;&gt;"",COUNTIF($A$14:$A$113,A53)=1),COUNTIFS('Lista de Presença'!$P$2:$P$101,"OK",'Lista de Presença'!$B$2:$B$101,A53),"")</f>
      </c>
      <c r="D53" s="16">
        <f>IF(AND(A53&lt;&gt;"",COUNTIF($A$14:$A$113,A53)=1),COUNTIFS('Lista de Presença'!$P$2:$P$101,"OK",'Lista de Presença'!$B$2:$B$101,A53,'Lista de Presença'!$I$2:$I$101,"Presente"),"")</f>
      </c>
      <c r="E53" s="16">
        <f>IF(AND(A53&lt;&gt;"",COUNTIF($A$14:$A$113,A53)=1),COUNTIFS('Lista de Presença'!$P$2:$P$101,"OK",'Lista de Presença'!$B$2:$B$101,A53,'Lista de Presença'!$I$2:$I$101,"Ausente"),"")</f>
      </c>
      <c r="F53" s="16">
        <f>IF(AND(A53&lt;&gt;"",COUNTIF($A$14:$A$113,A53)=1),COUNTIFS('Lista de Presença'!$P$2:$P$101,"OK",'Lista de Presença'!$B$2:$B$101,A53,'Lista de Presença'!$I$2:$I$101,"Atrasado"),"")</f>
      </c>
      <c r="G53" s="16">
        <f>IF(AND(A53&lt;&gt;"",COUNTIF($A$14:$A$113,A53)=1),COUNTIFS('Lista de Presença'!$P$2:$P$101,"OK",'Lista de Presença'!$B$2:$B$101,A53,'Lista de Presença'!$I$2:$I$101,"Justificado"),"")</f>
      </c>
      <c r="H53" s="13">
        <f>IF(AND(A53&lt;&gt;"",COUNTIF($A$14:$A$113,A53)=1),IFERROR((D53+F53)/C53,0),"")</f>
      </c>
    </row>
    <row r="54" ht="23" customHeight="1">
      <c r="A54" s="3" t="n"/>
      <c r="B54" s="7" t="n"/>
      <c r="C54" s="14">
        <f>IF(AND(A54&lt;&gt;"",COUNTIF($A$14:$A$113,A54)=1),COUNTIFS('Lista de Presença'!$P$2:$P$101,"OK",'Lista de Presença'!$B$2:$B$101,A54),"")</f>
      </c>
      <c r="D54" s="14">
        <f>IF(AND(A54&lt;&gt;"",COUNTIF($A$14:$A$113,A54)=1),COUNTIFS('Lista de Presença'!$P$2:$P$101,"OK",'Lista de Presença'!$B$2:$B$101,A54,'Lista de Presença'!$I$2:$I$101,"Presente"),"")</f>
      </c>
      <c r="E54" s="14">
        <f>IF(AND(A54&lt;&gt;"",COUNTIF($A$14:$A$113,A54)=1),COUNTIFS('Lista de Presença'!$P$2:$P$101,"OK",'Lista de Presença'!$B$2:$B$101,A54,'Lista de Presença'!$I$2:$I$101,"Ausente"),"")</f>
      </c>
      <c r="F54" s="14">
        <f>IF(AND(A54&lt;&gt;"",COUNTIF($A$14:$A$113,A54)=1),COUNTIFS('Lista de Presença'!$P$2:$P$101,"OK",'Lista de Presença'!$B$2:$B$101,A54,'Lista de Presença'!$I$2:$I$101,"Atrasado"),"")</f>
      </c>
      <c r="G54" s="14">
        <f>IF(AND(A54&lt;&gt;"",COUNTIF($A$14:$A$113,A54)=1),COUNTIFS('Lista de Presença'!$P$2:$P$101,"OK",'Lista de Presença'!$B$2:$B$101,A54,'Lista de Presença'!$I$2:$I$101,"Justificado"),"")</f>
      </c>
      <c r="H54" s="15">
        <f>IF(AND(A54&lt;&gt;"",COUNTIF($A$14:$A$113,A54)=1),IFERROR((D54+F54)/C54,0),"")</f>
      </c>
    </row>
    <row r="55" ht="23" customHeight="1">
      <c r="A55" s="3" t="n"/>
      <c r="B55" s="7" t="n"/>
      <c r="C55" s="16">
        <f>IF(AND(A55&lt;&gt;"",COUNTIF($A$14:$A$113,A55)=1),COUNTIFS('Lista de Presença'!$P$2:$P$101,"OK",'Lista de Presença'!$B$2:$B$101,A55),"")</f>
      </c>
      <c r="D55" s="16">
        <f>IF(AND(A55&lt;&gt;"",COUNTIF($A$14:$A$113,A55)=1),COUNTIFS('Lista de Presença'!$P$2:$P$101,"OK",'Lista de Presença'!$B$2:$B$101,A55,'Lista de Presença'!$I$2:$I$101,"Presente"),"")</f>
      </c>
      <c r="E55" s="16">
        <f>IF(AND(A55&lt;&gt;"",COUNTIF($A$14:$A$113,A55)=1),COUNTIFS('Lista de Presença'!$P$2:$P$101,"OK",'Lista de Presença'!$B$2:$B$101,A55,'Lista de Presença'!$I$2:$I$101,"Ausente"),"")</f>
      </c>
      <c r="F55" s="16">
        <f>IF(AND(A55&lt;&gt;"",COUNTIF($A$14:$A$113,A55)=1),COUNTIFS('Lista de Presença'!$P$2:$P$101,"OK",'Lista de Presença'!$B$2:$B$101,A55,'Lista de Presença'!$I$2:$I$101,"Atrasado"),"")</f>
      </c>
      <c r="G55" s="16">
        <f>IF(AND(A55&lt;&gt;"",COUNTIF($A$14:$A$113,A55)=1),COUNTIFS('Lista de Presença'!$P$2:$P$101,"OK",'Lista de Presença'!$B$2:$B$101,A55,'Lista de Presença'!$I$2:$I$101,"Justificado"),"")</f>
      </c>
      <c r="H55" s="13">
        <f>IF(AND(A55&lt;&gt;"",COUNTIF($A$14:$A$113,A55)=1),IFERROR((D55+F55)/C55,0),"")</f>
      </c>
    </row>
    <row r="56" ht="23" customHeight="1">
      <c r="A56" s="3" t="n"/>
      <c r="B56" s="7" t="n"/>
      <c r="C56" s="14">
        <f>IF(AND(A56&lt;&gt;"",COUNTIF($A$14:$A$113,A56)=1),COUNTIFS('Lista de Presença'!$P$2:$P$101,"OK",'Lista de Presença'!$B$2:$B$101,A56),"")</f>
      </c>
      <c r="D56" s="14">
        <f>IF(AND(A56&lt;&gt;"",COUNTIF($A$14:$A$113,A56)=1),COUNTIFS('Lista de Presença'!$P$2:$P$101,"OK",'Lista de Presença'!$B$2:$B$101,A56,'Lista de Presença'!$I$2:$I$101,"Presente"),"")</f>
      </c>
      <c r="E56" s="14">
        <f>IF(AND(A56&lt;&gt;"",COUNTIF($A$14:$A$113,A56)=1),COUNTIFS('Lista de Presença'!$P$2:$P$101,"OK",'Lista de Presença'!$B$2:$B$101,A56,'Lista de Presença'!$I$2:$I$101,"Ausente"),"")</f>
      </c>
      <c r="F56" s="14">
        <f>IF(AND(A56&lt;&gt;"",COUNTIF($A$14:$A$113,A56)=1),COUNTIFS('Lista de Presença'!$P$2:$P$101,"OK",'Lista de Presença'!$B$2:$B$101,A56,'Lista de Presença'!$I$2:$I$101,"Atrasado"),"")</f>
      </c>
      <c r="G56" s="14">
        <f>IF(AND(A56&lt;&gt;"",COUNTIF($A$14:$A$113,A56)=1),COUNTIFS('Lista de Presença'!$P$2:$P$101,"OK",'Lista de Presença'!$B$2:$B$101,A56,'Lista de Presença'!$I$2:$I$101,"Justificado"),"")</f>
      </c>
      <c r="H56" s="15">
        <f>IF(AND(A56&lt;&gt;"",COUNTIF($A$14:$A$113,A56)=1),IFERROR((D56+F56)/C56,0),"")</f>
      </c>
    </row>
    <row r="57" ht="23" customHeight="1">
      <c r="A57" s="3" t="n"/>
      <c r="B57" s="7" t="n"/>
      <c r="C57" s="16">
        <f>IF(AND(A57&lt;&gt;"",COUNTIF($A$14:$A$113,A57)=1),COUNTIFS('Lista de Presença'!$P$2:$P$101,"OK",'Lista de Presença'!$B$2:$B$101,A57),"")</f>
      </c>
      <c r="D57" s="16">
        <f>IF(AND(A57&lt;&gt;"",COUNTIF($A$14:$A$113,A57)=1),COUNTIFS('Lista de Presença'!$P$2:$P$101,"OK",'Lista de Presença'!$B$2:$B$101,A57,'Lista de Presença'!$I$2:$I$101,"Presente"),"")</f>
      </c>
      <c r="E57" s="16">
        <f>IF(AND(A57&lt;&gt;"",COUNTIF($A$14:$A$113,A57)=1),COUNTIFS('Lista de Presença'!$P$2:$P$101,"OK",'Lista de Presença'!$B$2:$B$101,A57,'Lista de Presença'!$I$2:$I$101,"Ausente"),"")</f>
      </c>
      <c r="F57" s="16">
        <f>IF(AND(A57&lt;&gt;"",COUNTIF($A$14:$A$113,A57)=1),COUNTIFS('Lista de Presença'!$P$2:$P$101,"OK",'Lista de Presença'!$B$2:$B$101,A57,'Lista de Presença'!$I$2:$I$101,"Atrasado"),"")</f>
      </c>
      <c r="G57" s="16">
        <f>IF(AND(A57&lt;&gt;"",COUNTIF($A$14:$A$113,A57)=1),COUNTIFS('Lista de Presença'!$P$2:$P$101,"OK",'Lista de Presença'!$B$2:$B$101,A57,'Lista de Presença'!$I$2:$I$101,"Justificado"),"")</f>
      </c>
      <c r="H57" s="13">
        <f>IF(AND(A57&lt;&gt;"",COUNTIF($A$14:$A$113,A57)=1),IFERROR((D57+F57)/C57,0),"")</f>
      </c>
    </row>
    <row r="58" ht="23" customHeight="1">
      <c r="A58" s="3" t="n"/>
      <c r="B58" s="7" t="n"/>
      <c r="C58" s="14">
        <f>IF(AND(A58&lt;&gt;"",COUNTIF($A$14:$A$113,A58)=1),COUNTIFS('Lista de Presença'!$P$2:$P$101,"OK",'Lista de Presença'!$B$2:$B$101,A58),"")</f>
      </c>
      <c r="D58" s="14">
        <f>IF(AND(A58&lt;&gt;"",COUNTIF($A$14:$A$113,A58)=1),COUNTIFS('Lista de Presença'!$P$2:$P$101,"OK",'Lista de Presença'!$B$2:$B$101,A58,'Lista de Presença'!$I$2:$I$101,"Presente"),"")</f>
      </c>
      <c r="E58" s="14">
        <f>IF(AND(A58&lt;&gt;"",COUNTIF($A$14:$A$113,A58)=1),COUNTIFS('Lista de Presença'!$P$2:$P$101,"OK",'Lista de Presença'!$B$2:$B$101,A58,'Lista de Presença'!$I$2:$I$101,"Ausente"),"")</f>
      </c>
      <c r="F58" s="14">
        <f>IF(AND(A58&lt;&gt;"",COUNTIF($A$14:$A$113,A58)=1),COUNTIFS('Lista de Presença'!$P$2:$P$101,"OK",'Lista de Presença'!$B$2:$B$101,A58,'Lista de Presença'!$I$2:$I$101,"Atrasado"),"")</f>
      </c>
      <c r="G58" s="14">
        <f>IF(AND(A58&lt;&gt;"",COUNTIF($A$14:$A$113,A58)=1),COUNTIFS('Lista de Presença'!$P$2:$P$101,"OK",'Lista de Presença'!$B$2:$B$101,A58,'Lista de Presença'!$I$2:$I$101,"Justificado"),"")</f>
      </c>
      <c r="H58" s="15">
        <f>IF(AND(A58&lt;&gt;"",COUNTIF($A$14:$A$113,A58)=1),IFERROR((D58+F58)/C58,0),"")</f>
      </c>
    </row>
    <row r="59" ht="23" customHeight="1">
      <c r="A59" s="3" t="n"/>
      <c r="B59" s="7" t="n"/>
      <c r="C59" s="16">
        <f>IF(AND(A59&lt;&gt;"",COUNTIF($A$14:$A$113,A59)=1),COUNTIFS('Lista de Presença'!$P$2:$P$101,"OK",'Lista de Presença'!$B$2:$B$101,A59),"")</f>
      </c>
      <c r="D59" s="16">
        <f>IF(AND(A59&lt;&gt;"",COUNTIF($A$14:$A$113,A59)=1),COUNTIFS('Lista de Presença'!$P$2:$P$101,"OK",'Lista de Presença'!$B$2:$B$101,A59,'Lista de Presença'!$I$2:$I$101,"Presente"),"")</f>
      </c>
      <c r="E59" s="16">
        <f>IF(AND(A59&lt;&gt;"",COUNTIF($A$14:$A$113,A59)=1),COUNTIFS('Lista de Presença'!$P$2:$P$101,"OK",'Lista de Presença'!$B$2:$B$101,A59,'Lista de Presença'!$I$2:$I$101,"Ausente"),"")</f>
      </c>
      <c r="F59" s="16">
        <f>IF(AND(A59&lt;&gt;"",COUNTIF($A$14:$A$113,A59)=1),COUNTIFS('Lista de Presença'!$P$2:$P$101,"OK",'Lista de Presença'!$B$2:$B$101,A59,'Lista de Presença'!$I$2:$I$101,"Atrasado"),"")</f>
      </c>
      <c r="G59" s="16">
        <f>IF(AND(A59&lt;&gt;"",COUNTIF($A$14:$A$113,A59)=1),COUNTIFS('Lista de Presença'!$P$2:$P$101,"OK",'Lista de Presença'!$B$2:$B$101,A59,'Lista de Presença'!$I$2:$I$101,"Justificado"),"")</f>
      </c>
      <c r="H59" s="13">
        <f>IF(AND(A59&lt;&gt;"",COUNTIF($A$14:$A$113,A59)=1),IFERROR((D59+F59)/C59,0),"")</f>
      </c>
    </row>
    <row r="60" ht="23" customHeight="1">
      <c r="A60" s="3" t="n"/>
      <c r="B60" s="7" t="n"/>
      <c r="C60" s="14">
        <f>IF(AND(A60&lt;&gt;"",COUNTIF($A$14:$A$113,A60)=1),COUNTIFS('Lista de Presença'!$P$2:$P$101,"OK",'Lista de Presença'!$B$2:$B$101,A60),"")</f>
      </c>
      <c r="D60" s="14">
        <f>IF(AND(A60&lt;&gt;"",COUNTIF($A$14:$A$113,A60)=1),COUNTIFS('Lista de Presença'!$P$2:$P$101,"OK",'Lista de Presença'!$B$2:$B$101,A60,'Lista de Presença'!$I$2:$I$101,"Presente"),"")</f>
      </c>
      <c r="E60" s="14">
        <f>IF(AND(A60&lt;&gt;"",COUNTIF($A$14:$A$113,A60)=1),COUNTIFS('Lista de Presença'!$P$2:$P$101,"OK",'Lista de Presença'!$B$2:$B$101,A60,'Lista de Presença'!$I$2:$I$101,"Ausente"),"")</f>
      </c>
      <c r="F60" s="14">
        <f>IF(AND(A60&lt;&gt;"",COUNTIF($A$14:$A$113,A60)=1),COUNTIFS('Lista de Presença'!$P$2:$P$101,"OK",'Lista de Presença'!$B$2:$B$101,A60,'Lista de Presença'!$I$2:$I$101,"Atrasado"),"")</f>
      </c>
      <c r="G60" s="14">
        <f>IF(AND(A60&lt;&gt;"",COUNTIF($A$14:$A$113,A60)=1),COUNTIFS('Lista de Presença'!$P$2:$P$101,"OK",'Lista de Presença'!$B$2:$B$101,A60,'Lista de Presença'!$I$2:$I$101,"Justificado"),"")</f>
      </c>
      <c r="H60" s="15">
        <f>IF(AND(A60&lt;&gt;"",COUNTIF($A$14:$A$113,A60)=1),IFERROR((D60+F60)/C60,0),"")</f>
      </c>
    </row>
    <row r="61" ht="23" customHeight="1">
      <c r="A61" s="3" t="n"/>
      <c r="B61" s="7" t="n"/>
      <c r="C61" s="16">
        <f>IF(AND(A61&lt;&gt;"",COUNTIF($A$14:$A$113,A61)=1),COUNTIFS('Lista de Presença'!$P$2:$P$101,"OK",'Lista de Presença'!$B$2:$B$101,A61),"")</f>
      </c>
      <c r="D61" s="16">
        <f>IF(AND(A61&lt;&gt;"",COUNTIF($A$14:$A$113,A61)=1),COUNTIFS('Lista de Presença'!$P$2:$P$101,"OK",'Lista de Presença'!$B$2:$B$101,A61,'Lista de Presença'!$I$2:$I$101,"Presente"),"")</f>
      </c>
      <c r="E61" s="16">
        <f>IF(AND(A61&lt;&gt;"",COUNTIF($A$14:$A$113,A61)=1),COUNTIFS('Lista de Presença'!$P$2:$P$101,"OK",'Lista de Presença'!$B$2:$B$101,A61,'Lista de Presença'!$I$2:$I$101,"Ausente"),"")</f>
      </c>
      <c r="F61" s="16">
        <f>IF(AND(A61&lt;&gt;"",COUNTIF($A$14:$A$113,A61)=1),COUNTIFS('Lista de Presença'!$P$2:$P$101,"OK",'Lista de Presença'!$B$2:$B$101,A61,'Lista de Presença'!$I$2:$I$101,"Atrasado"),"")</f>
      </c>
      <c r="G61" s="16">
        <f>IF(AND(A61&lt;&gt;"",COUNTIF($A$14:$A$113,A61)=1),COUNTIFS('Lista de Presença'!$P$2:$P$101,"OK",'Lista de Presença'!$B$2:$B$101,A61,'Lista de Presença'!$I$2:$I$101,"Justificado"),"")</f>
      </c>
      <c r="H61" s="13">
        <f>IF(AND(A61&lt;&gt;"",COUNTIF($A$14:$A$113,A61)=1),IFERROR((D61+F61)/C61,0),"")</f>
      </c>
    </row>
    <row r="62" ht="23" customHeight="1">
      <c r="A62" s="3" t="n"/>
      <c r="B62" s="7" t="n"/>
      <c r="C62" s="14">
        <f>IF(AND(A62&lt;&gt;"",COUNTIF($A$14:$A$113,A62)=1),COUNTIFS('Lista de Presença'!$P$2:$P$101,"OK",'Lista de Presença'!$B$2:$B$101,A62),"")</f>
      </c>
      <c r="D62" s="14">
        <f>IF(AND(A62&lt;&gt;"",COUNTIF($A$14:$A$113,A62)=1),COUNTIFS('Lista de Presença'!$P$2:$P$101,"OK",'Lista de Presença'!$B$2:$B$101,A62,'Lista de Presença'!$I$2:$I$101,"Presente"),"")</f>
      </c>
      <c r="E62" s="14">
        <f>IF(AND(A62&lt;&gt;"",COUNTIF($A$14:$A$113,A62)=1),COUNTIFS('Lista de Presença'!$P$2:$P$101,"OK",'Lista de Presença'!$B$2:$B$101,A62,'Lista de Presença'!$I$2:$I$101,"Ausente"),"")</f>
      </c>
      <c r="F62" s="14">
        <f>IF(AND(A62&lt;&gt;"",COUNTIF($A$14:$A$113,A62)=1),COUNTIFS('Lista de Presença'!$P$2:$P$101,"OK",'Lista de Presença'!$B$2:$B$101,A62,'Lista de Presença'!$I$2:$I$101,"Atrasado"),"")</f>
      </c>
      <c r="G62" s="14">
        <f>IF(AND(A62&lt;&gt;"",COUNTIF($A$14:$A$113,A62)=1),COUNTIFS('Lista de Presença'!$P$2:$P$101,"OK",'Lista de Presença'!$B$2:$B$101,A62,'Lista de Presença'!$I$2:$I$101,"Justificado"),"")</f>
      </c>
      <c r="H62" s="15">
        <f>IF(AND(A62&lt;&gt;"",COUNTIF($A$14:$A$113,A62)=1),IFERROR((D62+F62)/C62,0),"")</f>
      </c>
    </row>
    <row r="63" ht="23" customHeight="1">
      <c r="A63" s="3" t="n"/>
      <c r="B63" s="7" t="n"/>
      <c r="C63" s="16">
        <f>IF(AND(A63&lt;&gt;"",COUNTIF($A$14:$A$113,A63)=1),COUNTIFS('Lista de Presença'!$P$2:$P$101,"OK",'Lista de Presença'!$B$2:$B$101,A63),"")</f>
      </c>
      <c r="D63" s="16">
        <f>IF(AND(A63&lt;&gt;"",COUNTIF($A$14:$A$113,A63)=1),COUNTIFS('Lista de Presença'!$P$2:$P$101,"OK",'Lista de Presença'!$B$2:$B$101,A63,'Lista de Presença'!$I$2:$I$101,"Presente"),"")</f>
      </c>
      <c r="E63" s="16">
        <f>IF(AND(A63&lt;&gt;"",COUNTIF($A$14:$A$113,A63)=1),COUNTIFS('Lista de Presença'!$P$2:$P$101,"OK",'Lista de Presença'!$B$2:$B$101,A63,'Lista de Presença'!$I$2:$I$101,"Ausente"),"")</f>
      </c>
      <c r="F63" s="16">
        <f>IF(AND(A63&lt;&gt;"",COUNTIF($A$14:$A$113,A63)=1),COUNTIFS('Lista de Presença'!$P$2:$P$101,"OK",'Lista de Presença'!$B$2:$B$101,A63,'Lista de Presença'!$I$2:$I$101,"Atrasado"),"")</f>
      </c>
      <c r="G63" s="16">
        <f>IF(AND(A63&lt;&gt;"",COUNTIF($A$14:$A$113,A63)=1),COUNTIFS('Lista de Presença'!$P$2:$P$101,"OK",'Lista de Presença'!$B$2:$B$101,A63,'Lista de Presença'!$I$2:$I$101,"Justificado"),"")</f>
      </c>
      <c r="H63" s="13">
        <f>IF(AND(A63&lt;&gt;"",COUNTIF($A$14:$A$113,A63)=1),IFERROR((D63+F63)/C63,0),"")</f>
      </c>
    </row>
    <row r="64" ht="23" customHeight="1">
      <c r="A64" s="3" t="n"/>
      <c r="B64" s="7" t="n"/>
      <c r="C64" s="14">
        <f>IF(AND(A64&lt;&gt;"",COUNTIF($A$14:$A$113,A64)=1),COUNTIFS('Lista de Presença'!$P$2:$P$101,"OK",'Lista de Presença'!$B$2:$B$101,A64),"")</f>
      </c>
      <c r="D64" s="14">
        <f>IF(AND(A64&lt;&gt;"",COUNTIF($A$14:$A$113,A64)=1),COUNTIFS('Lista de Presença'!$P$2:$P$101,"OK",'Lista de Presença'!$B$2:$B$101,A64,'Lista de Presença'!$I$2:$I$101,"Presente"),"")</f>
      </c>
      <c r="E64" s="14">
        <f>IF(AND(A64&lt;&gt;"",COUNTIF($A$14:$A$113,A64)=1),COUNTIFS('Lista de Presença'!$P$2:$P$101,"OK",'Lista de Presença'!$B$2:$B$101,A64,'Lista de Presença'!$I$2:$I$101,"Ausente"),"")</f>
      </c>
      <c r="F64" s="14">
        <f>IF(AND(A64&lt;&gt;"",COUNTIF($A$14:$A$113,A64)=1),COUNTIFS('Lista de Presença'!$P$2:$P$101,"OK",'Lista de Presença'!$B$2:$B$101,A64,'Lista de Presença'!$I$2:$I$101,"Atrasado"),"")</f>
      </c>
      <c r="G64" s="14">
        <f>IF(AND(A64&lt;&gt;"",COUNTIF($A$14:$A$113,A64)=1),COUNTIFS('Lista de Presença'!$P$2:$P$101,"OK",'Lista de Presença'!$B$2:$B$101,A64,'Lista de Presença'!$I$2:$I$101,"Justificado"),"")</f>
      </c>
      <c r="H64" s="15">
        <f>IF(AND(A64&lt;&gt;"",COUNTIF($A$14:$A$113,A64)=1),IFERROR((D64+F64)/C64,0),"")</f>
      </c>
    </row>
    <row r="65" ht="23" customHeight="1">
      <c r="A65" s="3" t="n"/>
      <c r="B65" s="7" t="n"/>
      <c r="C65" s="16">
        <f>IF(AND(A65&lt;&gt;"",COUNTIF($A$14:$A$113,A65)=1),COUNTIFS('Lista de Presença'!$P$2:$P$101,"OK",'Lista de Presença'!$B$2:$B$101,A65),"")</f>
      </c>
      <c r="D65" s="16">
        <f>IF(AND(A65&lt;&gt;"",COUNTIF($A$14:$A$113,A65)=1),COUNTIFS('Lista de Presença'!$P$2:$P$101,"OK",'Lista de Presença'!$B$2:$B$101,A65,'Lista de Presença'!$I$2:$I$101,"Presente"),"")</f>
      </c>
      <c r="E65" s="16">
        <f>IF(AND(A65&lt;&gt;"",COUNTIF($A$14:$A$113,A65)=1),COUNTIFS('Lista de Presença'!$P$2:$P$101,"OK",'Lista de Presença'!$B$2:$B$101,A65,'Lista de Presença'!$I$2:$I$101,"Ausente"),"")</f>
      </c>
      <c r="F65" s="16">
        <f>IF(AND(A65&lt;&gt;"",COUNTIF($A$14:$A$113,A65)=1),COUNTIFS('Lista de Presença'!$P$2:$P$101,"OK",'Lista de Presença'!$B$2:$B$101,A65,'Lista de Presença'!$I$2:$I$101,"Atrasado"),"")</f>
      </c>
      <c r="G65" s="16">
        <f>IF(AND(A65&lt;&gt;"",COUNTIF($A$14:$A$113,A65)=1),COUNTIFS('Lista de Presença'!$P$2:$P$101,"OK",'Lista de Presença'!$B$2:$B$101,A65,'Lista de Presença'!$I$2:$I$101,"Justificado"),"")</f>
      </c>
      <c r="H65" s="13">
        <f>IF(AND(A65&lt;&gt;"",COUNTIF($A$14:$A$113,A65)=1),IFERROR((D65+F65)/C65,0),"")</f>
      </c>
    </row>
    <row r="66" ht="23" customHeight="1">
      <c r="A66" s="3" t="n"/>
      <c r="B66" s="7" t="n"/>
      <c r="C66" s="14">
        <f>IF(AND(A66&lt;&gt;"",COUNTIF($A$14:$A$113,A66)=1),COUNTIFS('Lista de Presença'!$P$2:$P$101,"OK",'Lista de Presença'!$B$2:$B$101,A66),"")</f>
      </c>
      <c r="D66" s="14">
        <f>IF(AND(A66&lt;&gt;"",COUNTIF($A$14:$A$113,A66)=1),COUNTIFS('Lista de Presença'!$P$2:$P$101,"OK",'Lista de Presença'!$B$2:$B$101,A66,'Lista de Presença'!$I$2:$I$101,"Presente"),"")</f>
      </c>
      <c r="E66" s="14">
        <f>IF(AND(A66&lt;&gt;"",COUNTIF($A$14:$A$113,A66)=1),COUNTIFS('Lista de Presença'!$P$2:$P$101,"OK",'Lista de Presença'!$B$2:$B$101,A66,'Lista de Presença'!$I$2:$I$101,"Ausente"),"")</f>
      </c>
      <c r="F66" s="14">
        <f>IF(AND(A66&lt;&gt;"",COUNTIF($A$14:$A$113,A66)=1),COUNTIFS('Lista de Presença'!$P$2:$P$101,"OK",'Lista de Presença'!$B$2:$B$101,A66,'Lista de Presença'!$I$2:$I$101,"Atrasado"),"")</f>
      </c>
      <c r="G66" s="14">
        <f>IF(AND(A66&lt;&gt;"",COUNTIF($A$14:$A$113,A66)=1),COUNTIFS('Lista de Presença'!$P$2:$P$101,"OK",'Lista de Presença'!$B$2:$B$101,A66,'Lista de Presença'!$I$2:$I$101,"Justificado"),"")</f>
      </c>
      <c r="H66" s="15">
        <f>IF(AND(A66&lt;&gt;"",COUNTIF($A$14:$A$113,A66)=1),IFERROR((D66+F66)/C66,0),"")</f>
      </c>
    </row>
    <row r="67" ht="23" customHeight="1">
      <c r="A67" s="3" t="n"/>
      <c r="B67" s="7" t="n"/>
      <c r="C67" s="16">
        <f>IF(AND(A67&lt;&gt;"",COUNTIF($A$14:$A$113,A67)=1),COUNTIFS('Lista de Presença'!$P$2:$P$101,"OK",'Lista de Presença'!$B$2:$B$101,A67),"")</f>
      </c>
      <c r="D67" s="16">
        <f>IF(AND(A67&lt;&gt;"",COUNTIF($A$14:$A$113,A67)=1),COUNTIFS('Lista de Presença'!$P$2:$P$101,"OK",'Lista de Presença'!$B$2:$B$101,A67,'Lista de Presença'!$I$2:$I$101,"Presente"),"")</f>
      </c>
      <c r="E67" s="16">
        <f>IF(AND(A67&lt;&gt;"",COUNTIF($A$14:$A$113,A67)=1),COUNTIFS('Lista de Presença'!$P$2:$P$101,"OK",'Lista de Presença'!$B$2:$B$101,A67,'Lista de Presença'!$I$2:$I$101,"Ausente"),"")</f>
      </c>
      <c r="F67" s="16">
        <f>IF(AND(A67&lt;&gt;"",COUNTIF($A$14:$A$113,A67)=1),COUNTIFS('Lista de Presença'!$P$2:$P$101,"OK",'Lista de Presença'!$B$2:$B$101,A67,'Lista de Presença'!$I$2:$I$101,"Atrasado"),"")</f>
      </c>
      <c r="G67" s="16">
        <f>IF(AND(A67&lt;&gt;"",COUNTIF($A$14:$A$113,A67)=1),COUNTIFS('Lista de Presença'!$P$2:$P$101,"OK",'Lista de Presença'!$B$2:$B$101,A67,'Lista de Presença'!$I$2:$I$101,"Justificado"),"")</f>
      </c>
      <c r="H67" s="13">
        <f>IF(AND(A67&lt;&gt;"",COUNTIF($A$14:$A$113,A67)=1),IFERROR((D67+F67)/C67,0),"")</f>
      </c>
    </row>
    <row r="68" ht="23" customHeight="1">
      <c r="A68" s="3" t="n"/>
      <c r="B68" s="7" t="n"/>
      <c r="C68" s="14">
        <f>IF(AND(A68&lt;&gt;"",COUNTIF($A$14:$A$113,A68)=1),COUNTIFS('Lista de Presença'!$P$2:$P$101,"OK",'Lista de Presença'!$B$2:$B$101,A68),"")</f>
      </c>
      <c r="D68" s="14">
        <f>IF(AND(A68&lt;&gt;"",COUNTIF($A$14:$A$113,A68)=1),COUNTIFS('Lista de Presença'!$P$2:$P$101,"OK",'Lista de Presença'!$B$2:$B$101,A68,'Lista de Presença'!$I$2:$I$101,"Presente"),"")</f>
      </c>
      <c r="E68" s="14">
        <f>IF(AND(A68&lt;&gt;"",COUNTIF($A$14:$A$113,A68)=1),COUNTIFS('Lista de Presença'!$P$2:$P$101,"OK",'Lista de Presença'!$B$2:$B$101,A68,'Lista de Presença'!$I$2:$I$101,"Ausente"),"")</f>
      </c>
      <c r="F68" s="14">
        <f>IF(AND(A68&lt;&gt;"",COUNTIF($A$14:$A$113,A68)=1),COUNTIFS('Lista de Presença'!$P$2:$P$101,"OK",'Lista de Presença'!$B$2:$B$101,A68,'Lista de Presença'!$I$2:$I$101,"Atrasado"),"")</f>
      </c>
      <c r="G68" s="14">
        <f>IF(AND(A68&lt;&gt;"",COUNTIF($A$14:$A$113,A68)=1),COUNTIFS('Lista de Presença'!$P$2:$P$101,"OK",'Lista de Presença'!$B$2:$B$101,A68,'Lista de Presença'!$I$2:$I$101,"Justificado"),"")</f>
      </c>
      <c r="H68" s="15">
        <f>IF(AND(A68&lt;&gt;"",COUNTIF($A$14:$A$113,A68)=1),IFERROR((D68+F68)/C68,0),"")</f>
      </c>
    </row>
    <row r="69" ht="23" customHeight="1">
      <c r="A69" s="3" t="n"/>
      <c r="B69" s="7" t="n"/>
      <c r="C69" s="16">
        <f>IF(AND(A69&lt;&gt;"",COUNTIF($A$14:$A$113,A69)=1),COUNTIFS('Lista de Presença'!$P$2:$P$101,"OK",'Lista de Presença'!$B$2:$B$101,A69),"")</f>
      </c>
      <c r="D69" s="16">
        <f>IF(AND(A69&lt;&gt;"",COUNTIF($A$14:$A$113,A69)=1),COUNTIFS('Lista de Presença'!$P$2:$P$101,"OK",'Lista de Presença'!$B$2:$B$101,A69,'Lista de Presença'!$I$2:$I$101,"Presente"),"")</f>
      </c>
      <c r="E69" s="16">
        <f>IF(AND(A69&lt;&gt;"",COUNTIF($A$14:$A$113,A69)=1),COUNTIFS('Lista de Presença'!$P$2:$P$101,"OK",'Lista de Presença'!$B$2:$B$101,A69,'Lista de Presença'!$I$2:$I$101,"Ausente"),"")</f>
      </c>
      <c r="F69" s="16">
        <f>IF(AND(A69&lt;&gt;"",COUNTIF($A$14:$A$113,A69)=1),COUNTIFS('Lista de Presença'!$P$2:$P$101,"OK",'Lista de Presença'!$B$2:$B$101,A69,'Lista de Presença'!$I$2:$I$101,"Atrasado"),"")</f>
      </c>
      <c r="G69" s="16">
        <f>IF(AND(A69&lt;&gt;"",COUNTIF($A$14:$A$113,A69)=1),COUNTIFS('Lista de Presença'!$P$2:$P$101,"OK",'Lista de Presença'!$B$2:$B$101,A69,'Lista de Presença'!$I$2:$I$101,"Justificado"),"")</f>
      </c>
      <c r="H69" s="13">
        <f>IF(AND(A69&lt;&gt;"",COUNTIF($A$14:$A$113,A69)=1),IFERROR((D69+F69)/C69,0),"")</f>
      </c>
    </row>
    <row r="70" ht="23" customHeight="1">
      <c r="A70" s="3" t="n"/>
      <c r="B70" s="7" t="n"/>
      <c r="C70" s="14">
        <f>IF(AND(A70&lt;&gt;"",COUNTIF($A$14:$A$113,A70)=1),COUNTIFS('Lista de Presença'!$P$2:$P$101,"OK",'Lista de Presença'!$B$2:$B$101,A70),"")</f>
      </c>
      <c r="D70" s="14">
        <f>IF(AND(A70&lt;&gt;"",COUNTIF($A$14:$A$113,A70)=1),COUNTIFS('Lista de Presença'!$P$2:$P$101,"OK",'Lista de Presença'!$B$2:$B$101,A70,'Lista de Presença'!$I$2:$I$101,"Presente"),"")</f>
      </c>
      <c r="E70" s="14">
        <f>IF(AND(A70&lt;&gt;"",COUNTIF($A$14:$A$113,A70)=1),COUNTIFS('Lista de Presença'!$P$2:$P$101,"OK",'Lista de Presença'!$B$2:$B$101,A70,'Lista de Presença'!$I$2:$I$101,"Ausente"),"")</f>
      </c>
      <c r="F70" s="14">
        <f>IF(AND(A70&lt;&gt;"",COUNTIF($A$14:$A$113,A70)=1),COUNTIFS('Lista de Presença'!$P$2:$P$101,"OK",'Lista de Presença'!$B$2:$B$101,A70,'Lista de Presença'!$I$2:$I$101,"Atrasado"),"")</f>
      </c>
      <c r="G70" s="14">
        <f>IF(AND(A70&lt;&gt;"",COUNTIF($A$14:$A$113,A70)=1),COUNTIFS('Lista de Presença'!$P$2:$P$101,"OK",'Lista de Presença'!$B$2:$B$101,A70,'Lista de Presença'!$I$2:$I$101,"Justificado"),"")</f>
      </c>
      <c r="H70" s="15">
        <f>IF(AND(A70&lt;&gt;"",COUNTIF($A$14:$A$113,A70)=1),IFERROR((D70+F70)/C70,0),"")</f>
      </c>
    </row>
    <row r="71" ht="23" customHeight="1">
      <c r="A71" s="3" t="n"/>
      <c r="B71" s="7" t="n"/>
      <c r="C71" s="16">
        <f>IF(AND(A71&lt;&gt;"",COUNTIF($A$14:$A$113,A71)=1),COUNTIFS('Lista de Presença'!$P$2:$P$101,"OK",'Lista de Presença'!$B$2:$B$101,A71),"")</f>
      </c>
      <c r="D71" s="16">
        <f>IF(AND(A71&lt;&gt;"",COUNTIF($A$14:$A$113,A71)=1),COUNTIFS('Lista de Presença'!$P$2:$P$101,"OK",'Lista de Presença'!$B$2:$B$101,A71,'Lista de Presença'!$I$2:$I$101,"Presente"),"")</f>
      </c>
      <c r="E71" s="16">
        <f>IF(AND(A71&lt;&gt;"",COUNTIF($A$14:$A$113,A71)=1),COUNTIFS('Lista de Presença'!$P$2:$P$101,"OK",'Lista de Presença'!$B$2:$B$101,A71,'Lista de Presença'!$I$2:$I$101,"Ausente"),"")</f>
      </c>
      <c r="F71" s="16">
        <f>IF(AND(A71&lt;&gt;"",COUNTIF($A$14:$A$113,A71)=1),COUNTIFS('Lista de Presença'!$P$2:$P$101,"OK",'Lista de Presença'!$B$2:$B$101,A71,'Lista de Presença'!$I$2:$I$101,"Atrasado"),"")</f>
      </c>
      <c r="G71" s="16">
        <f>IF(AND(A71&lt;&gt;"",COUNTIF($A$14:$A$113,A71)=1),COUNTIFS('Lista de Presença'!$P$2:$P$101,"OK",'Lista de Presença'!$B$2:$B$101,A71,'Lista de Presença'!$I$2:$I$101,"Justificado"),"")</f>
      </c>
      <c r="H71" s="13">
        <f>IF(AND(A71&lt;&gt;"",COUNTIF($A$14:$A$113,A71)=1),IFERROR((D71+F71)/C71,0),"")</f>
      </c>
    </row>
    <row r="72" ht="23" customHeight="1">
      <c r="A72" s="3" t="n"/>
      <c r="B72" s="7" t="n"/>
      <c r="C72" s="14">
        <f>IF(AND(A72&lt;&gt;"",COUNTIF($A$14:$A$113,A72)=1),COUNTIFS('Lista de Presença'!$P$2:$P$101,"OK",'Lista de Presença'!$B$2:$B$101,A72),"")</f>
      </c>
      <c r="D72" s="14">
        <f>IF(AND(A72&lt;&gt;"",COUNTIF($A$14:$A$113,A72)=1),COUNTIFS('Lista de Presença'!$P$2:$P$101,"OK",'Lista de Presença'!$B$2:$B$101,A72,'Lista de Presença'!$I$2:$I$101,"Presente"),"")</f>
      </c>
      <c r="E72" s="14">
        <f>IF(AND(A72&lt;&gt;"",COUNTIF($A$14:$A$113,A72)=1),COUNTIFS('Lista de Presença'!$P$2:$P$101,"OK",'Lista de Presença'!$B$2:$B$101,A72,'Lista de Presença'!$I$2:$I$101,"Ausente"),"")</f>
      </c>
      <c r="F72" s="14">
        <f>IF(AND(A72&lt;&gt;"",COUNTIF($A$14:$A$113,A72)=1),COUNTIFS('Lista de Presença'!$P$2:$P$101,"OK",'Lista de Presença'!$B$2:$B$101,A72,'Lista de Presença'!$I$2:$I$101,"Atrasado"),"")</f>
      </c>
      <c r="G72" s="14">
        <f>IF(AND(A72&lt;&gt;"",COUNTIF($A$14:$A$113,A72)=1),COUNTIFS('Lista de Presença'!$P$2:$P$101,"OK",'Lista de Presença'!$B$2:$B$101,A72,'Lista de Presença'!$I$2:$I$101,"Justificado"),"")</f>
      </c>
      <c r="H72" s="15">
        <f>IF(AND(A72&lt;&gt;"",COUNTIF($A$14:$A$113,A72)=1),IFERROR((D72+F72)/C72,0),"")</f>
      </c>
    </row>
    <row r="73" ht="23" customHeight="1">
      <c r="A73" s="3" t="n"/>
      <c r="B73" s="7" t="n"/>
      <c r="C73" s="16">
        <f>IF(AND(A73&lt;&gt;"",COUNTIF($A$14:$A$113,A73)=1),COUNTIFS('Lista de Presença'!$P$2:$P$101,"OK",'Lista de Presença'!$B$2:$B$101,A73),"")</f>
      </c>
      <c r="D73" s="16">
        <f>IF(AND(A73&lt;&gt;"",COUNTIF($A$14:$A$113,A73)=1),COUNTIFS('Lista de Presença'!$P$2:$P$101,"OK",'Lista de Presença'!$B$2:$B$101,A73,'Lista de Presença'!$I$2:$I$101,"Presente"),"")</f>
      </c>
      <c r="E73" s="16">
        <f>IF(AND(A73&lt;&gt;"",COUNTIF($A$14:$A$113,A73)=1),COUNTIFS('Lista de Presença'!$P$2:$P$101,"OK",'Lista de Presença'!$B$2:$B$101,A73,'Lista de Presença'!$I$2:$I$101,"Ausente"),"")</f>
      </c>
      <c r="F73" s="16">
        <f>IF(AND(A73&lt;&gt;"",COUNTIF($A$14:$A$113,A73)=1),COUNTIFS('Lista de Presença'!$P$2:$P$101,"OK",'Lista de Presença'!$B$2:$B$101,A73,'Lista de Presença'!$I$2:$I$101,"Atrasado"),"")</f>
      </c>
      <c r="G73" s="16">
        <f>IF(AND(A73&lt;&gt;"",COUNTIF($A$14:$A$113,A73)=1),COUNTIFS('Lista de Presença'!$P$2:$P$101,"OK",'Lista de Presença'!$B$2:$B$101,A73,'Lista de Presença'!$I$2:$I$101,"Justificado"),"")</f>
      </c>
      <c r="H73" s="13">
        <f>IF(AND(A73&lt;&gt;"",COUNTIF($A$14:$A$113,A73)=1),IFERROR((D73+F73)/C73,0),"")</f>
      </c>
    </row>
    <row r="74" ht="23" customHeight="1">
      <c r="A74" s="3" t="n"/>
      <c r="B74" s="7" t="n"/>
      <c r="C74" s="14">
        <f>IF(AND(A74&lt;&gt;"",COUNTIF($A$14:$A$113,A74)=1),COUNTIFS('Lista de Presença'!$P$2:$P$101,"OK",'Lista de Presença'!$B$2:$B$101,A74),"")</f>
      </c>
      <c r="D74" s="14">
        <f>IF(AND(A74&lt;&gt;"",COUNTIF($A$14:$A$113,A74)=1),COUNTIFS('Lista de Presença'!$P$2:$P$101,"OK",'Lista de Presença'!$B$2:$B$101,A74,'Lista de Presença'!$I$2:$I$101,"Presente"),"")</f>
      </c>
      <c r="E74" s="14">
        <f>IF(AND(A74&lt;&gt;"",COUNTIF($A$14:$A$113,A74)=1),COUNTIFS('Lista de Presença'!$P$2:$P$101,"OK",'Lista de Presença'!$B$2:$B$101,A74,'Lista de Presença'!$I$2:$I$101,"Ausente"),"")</f>
      </c>
      <c r="F74" s="14">
        <f>IF(AND(A74&lt;&gt;"",COUNTIF($A$14:$A$113,A74)=1),COUNTIFS('Lista de Presença'!$P$2:$P$101,"OK",'Lista de Presença'!$B$2:$B$101,A74,'Lista de Presença'!$I$2:$I$101,"Atrasado"),"")</f>
      </c>
      <c r="G74" s="14">
        <f>IF(AND(A74&lt;&gt;"",COUNTIF($A$14:$A$113,A74)=1),COUNTIFS('Lista de Presença'!$P$2:$P$101,"OK",'Lista de Presença'!$B$2:$B$101,A74,'Lista de Presença'!$I$2:$I$101,"Justificado"),"")</f>
      </c>
      <c r="H74" s="15">
        <f>IF(AND(A74&lt;&gt;"",COUNTIF($A$14:$A$113,A74)=1),IFERROR((D74+F74)/C74,0),"")</f>
      </c>
    </row>
    <row r="75" ht="23" customHeight="1">
      <c r="A75" s="3" t="n"/>
      <c r="B75" s="7" t="n"/>
      <c r="C75" s="16">
        <f>IF(AND(A75&lt;&gt;"",COUNTIF($A$14:$A$113,A75)=1),COUNTIFS('Lista de Presença'!$P$2:$P$101,"OK",'Lista de Presença'!$B$2:$B$101,A75),"")</f>
      </c>
      <c r="D75" s="16">
        <f>IF(AND(A75&lt;&gt;"",COUNTIF($A$14:$A$113,A75)=1),COUNTIFS('Lista de Presença'!$P$2:$P$101,"OK",'Lista de Presença'!$B$2:$B$101,A75,'Lista de Presença'!$I$2:$I$101,"Presente"),"")</f>
      </c>
      <c r="E75" s="16">
        <f>IF(AND(A75&lt;&gt;"",COUNTIF($A$14:$A$113,A75)=1),COUNTIFS('Lista de Presença'!$P$2:$P$101,"OK",'Lista de Presença'!$B$2:$B$101,A75,'Lista de Presença'!$I$2:$I$101,"Ausente"),"")</f>
      </c>
      <c r="F75" s="16">
        <f>IF(AND(A75&lt;&gt;"",COUNTIF($A$14:$A$113,A75)=1),COUNTIFS('Lista de Presença'!$P$2:$P$101,"OK",'Lista de Presença'!$B$2:$B$101,A75,'Lista de Presença'!$I$2:$I$101,"Atrasado"),"")</f>
      </c>
      <c r="G75" s="16">
        <f>IF(AND(A75&lt;&gt;"",COUNTIF($A$14:$A$113,A75)=1),COUNTIFS('Lista de Presença'!$P$2:$P$101,"OK",'Lista de Presença'!$B$2:$B$101,A75,'Lista de Presença'!$I$2:$I$101,"Justificado"),"")</f>
      </c>
      <c r="H75" s="13">
        <f>IF(AND(A75&lt;&gt;"",COUNTIF($A$14:$A$113,A75)=1),IFERROR((D75+F75)/C75,0),"")</f>
      </c>
    </row>
    <row r="76" ht="23" customHeight="1">
      <c r="A76" s="3" t="n"/>
      <c r="B76" s="7" t="n"/>
      <c r="C76" s="14">
        <f>IF(AND(A76&lt;&gt;"",COUNTIF($A$14:$A$113,A76)=1),COUNTIFS('Lista de Presença'!$P$2:$P$101,"OK",'Lista de Presença'!$B$2:$B$101,A76),"")</f>
      </c>
      <c r="D76" s="14">
        <f>IF(AND(A76&lt;&gt;"",COUNTIF($A$14:$A$113,A76)=1),COUNTIFS('Lista de Presença'!$P$2:$P$101,"OK",'Lista de Presença'!$B$2:$B$101,A76,'Lista de Presença'!$I$2:$I$101,"Presente"),"")</f>
      </c>
      <c r="E76" s="14">
        <f>IF(AND(A76&lt;&gt;"",COUNTIF($A$14:$A$113,A76)=1),COUNTIFS('Lista de Presença'!$P$2:$P$101,"OK",'Lista de Presença'!$B$2:$B$101,A76,'Lista de Presença'!$I$2:$I$101,"Ausente"),"")</f>
      </c>
      <c r="F76" s="14">
        <f>IF(AND(A76&lt;&gt;"",COUNTIF($A$14:$A$113,A76)=1),COUNTIFS('Lista de Presença'!$P$2:$P$101,"OK",'Lista de Presença'!$B$2:$B$101,A76,'Lista de Presença'!$I$2:$I$101,"Atrasado"),"")</f>
      </c>
      <c r="G76" s="14">
        <f>IF(AND(A76&lt;&gt;"",COUNTIF($A$14:$A$113,A76)=1),COUNTIFS('Lista de Presença'!$P$2:$P$101,"OK",'Lista de Presença'!$B$2:$B$101,A76,'Lista de Presença'!$I$2:$I$101,"Justificado"),"")</f>
      </c>
      <c r="H76" s="15">
        <f>IF(AND(A76&lt;&gt;"",COUNTIF($A$14:$A$113,A76)=1),IFERROR((D76+F76)/C76,0),"")</f>
      </c>
    </row>
    <row r="77" ht="23" customHeight="1">
      <c r="A77" s="3" t="n"/>
      <c r="B77" s="7" t="n"/>
      <c r="C77" s="16">
        <f>IF(AND(A77&lt;&gt;"",COUNTIF($A$14:$A$113,A77)=1),COUNTIFS('Lista de Presença'!$P$2:$P$101,"OK",'Lista de Presença'!$B$2:$B$101,A77),"")</f>
      </c>
      <c r="D77" s="16">
        <f>IF(AND(A77&lt;&gt;"",COUNTIF($A$14:$A$113,A77)=1),COUNTIFS('Lista de Presença'!$P$2:$P$101,"OK",'Lista de Presença'!$B$2:$B$101,A77,'Lista de Presença'!$I$2:$I$101,"Presente"),"")</f>
      </c>
      <c r="E77" s="16">
        <f>IF(AND(A77&lt;&gt;"",COUNTIF($A$14:$A$113,A77)=1),COUNTIFS('Lista de Presença'!$P$2:$P$101,"OK",'Lista de Presença'!$B$2:$B$101,A77,'Lista de Presença'!$I$2:$I$101,"Ausente"),"")</f>
      </c>
      <c r="F77" s="16">
        <f>IF(AND(A77&lt;&gt;"",COUNTIF($A$14:$A$113,A77)=1),COUNTIFS('Lista de Presença'!$P$2:$P$101,"OK",'Lista de Presença'!$B$2:$B$101,A77,'Lista de Presença'!$I$2:$I$101,"Atrasado"),"")</f>
      </c>
      <c r="G77" s="16">
        <f>IF(AND(A77&lt;&gt;"",COUNTIF($A$14:$A$113,A77)=1),COUNTIFS('Lista de Presença'!$P$2:$P$101,"OK",'Lista de Presença'!$B$2:$B$101,A77,'Lista de Presença'!$I$2:$I$101,"Justificado"),"")</f>
      </c>
      <c r="H77" s="13">
        <f>IF(AND(A77&lt;&gt;"",COUNTIF($A$14:$A$113,A77)=1),IFERROR((D77+F77)/C77,0),"")</f>
      </c>
    </row>
    <row r="78" ht="23" customHeight="1">
      <c r="A78" s="3" t="n"/>
      <c r="B78" s="7" t="n"/>
      <c r="C78" s="14">
        <f>IF(AND(A78&lt;&gt;"",COUNTIF($A$14:$A$113,A78)=1),COUNTIFS('Lista de Presença'!$P$2:$P$101,"OK",'Lista de Presença'!$B$2:$B$101,A78),"")</f>
      </c>
      <c r="D78" s="14">
        <f>IF(AND(A78&lt;&gt;"",COUNTIF($A$14:$A$113,A78)=1),COUNTIFS('Lista de Presença'!$P$2:$P$101,"OK",'Lista de Presença'!$B$2:$B$101,A78,'Lista de Presença'!$I$2:$I$101,"Presente"),"")</f>
      </c>
      <c r="E78" s="14">
        <f>IF(AND(A78&lt;&gt;"",COUNTIF($A$14:$A$113,A78)=1),COUNTIFS('Lista de Presença'!$P$2:$P$101,"OK",'Lista de Presença'!$B$2:$B$101,A78,'Lista de Presença'!$I$2:$I$101,"Ausente"),"")</f>
      </c>
      <c r="F78" s="14">
        <f>IF(AND(A78&lt;&gt;"",COUNTIF($A$14:$A$113,A78)=1),COUNTIFS('Lista de Presença'!$P$2:$P$101,"OK",'Lista de Presença'!$B$2:$B$101,A78,'Lista de Presença'!$I$2:$I$101,"Atrasado"),"")</f>
      </c>
      <c r="G78" s="14">
        <f>IF(AND(A78&lt;&gt;"",COUNTIF($A$14:$A$113,A78)=1),COUNTIFS('Lista de Presença'!$P$2:$P$101,"OK",'Lista de Presença'!$B$2:$B$101,A78,'Lista de Presença'!$I$2:$I$101,"Justificado"),"")</f>
      </c>
      <c r="H78" s="15">
        <f>IF(AND(A78&lt;&gt;"",COUNTIF($A$14:$A$113,A78)=1),IFERROR((D78+F78)/C78,0),"")</f>
      </c>
    </row>
    <row r="79" ht="23" customHeight="1">
      <c r="A79" s="3" t="n"/>
      <c r="B79" s="7" t="n"/>
      <c r="C79" s="16">
        <f>IF(AND(A79&lt;&gt;"",COUNTIF($A$14:$A$113,A79)=1),COUNTIFS('Lista de Presença'!$P$2:$P$101,"OK",'Lista de Presença'!$B$2:$B$101,A79),"")</f>
      </c>
      <c r="D79" s="16">
        <f>IF(AND(A79&lt;&gt;"",COUNTIF($A$14:$A$113,A79)=1),COUNTIFS('Lista de Presença'!$P$2:$P$101,"OK",'Lista de Presença'!$B$2:$B$101,A79,'Lista de Presença'!$I$2:$I$101,"Presente"),"")</f>
      </c>
      <c r="E79" s="16">
        <f>IF(AND(A79&lt;&gt;"",COUNTIF($A$14:$A$113,A79)=1),COUNTIFS('Lista de Presença'!$P$2:$P$101,"OK",'Lista de Presença'!$B$2:$B$101,A79,'Lista de Presença'!$I$2:$I$101,"Ausente"),"")</f>
      </c>
      <c r="F79" s="16">
        <f>IF(AND(A79&lt;&gt;"",COUNTIF($A$14:$A$113,A79)=1),COUNTIFS('Lista de Presença'!$P$2:$P$101,"OK",'Lista de Presença'!$B$2:$B$101,A79,'Lista de Presença'!$I$2:$I$101,"Atrasado"),"")</f>
      </c>
      <c r="G79" s="16">
        <f>IF(AND(A79&lt;&gt;"",COUNTIF($A$14:$A$113,A79)=1),COUNTIFS('Lista de Presença'!$P$2:$P$101,"OK",'Lista de Presença'!$B$2:$B$101,A79,'Lista de Presença'!$I$2:$I$101,"Justificado"),"")</f>
      </c>
      <c r="H79" s="13">
        <f>IF(AND(A79&lt;&gt;"",COUNTIF($A$14:$A$113,A79)=1),IFERROR((D79+F79)/C79,0),"")</f>
      </c>
    </row>
    <row r="80" ht="23" customHeight="1">
      <c r="A80" s="3" t="n"/>
      <c r="B80" s="7" t="n"/>
      <c r="C80" s="14">
        <f>IF(AND(A80&lt;&gt;"",COUNTIF($A$14:$A$113,A80)=1),COUNTIFS('Lista de Presença'!$P$2:$P$101,"OK",'Lista de Presença'!$B$2:$B$101,A80),"")</f>
      </c>
      <c r="D80" s="14">
        <f>IF(AND(A80&lt;&gt;"",COUNTIF($A$14:$A$113,A80)=1),COUNTIFS('Lista de Presença'!$P$2:$P$101,"OK",'Lista de Presença'!$B$2:$B$101,A80,'Lista de Presença'!$I$2:$I$101,"Presente"),"")</f>
      </c>
      <c r="E80" s="14">
        <f>IF(AND(A80&lt;&gt;"",COUNTIF($A$14:$A$113,A80)=1),COUNTIFS('Lista de Presença'!$P$2:$P$101,"OK",'Lista de Presença'!$B$2:$B$101,A80,'Lista de Presença'!$I$2:$I$101,"Ausente"),"")</f>
      </c>
      <c r="F80" s="14">
        <f>IF(AND(A80&lt;&gt;"",COUNTIF($A$14:$A$113,A80)=1),COUNTIFS('Lista de Presença'!$P$2:$P$101,"OK",'Lista de Presença'!$B$2:$B$101,A80,'Lista de Presença'!$I$2:$I$101,"Atrasado"),"")</f>
      </c>
      <c r="G80" s="14">
        <f>IF(AND(A80&lt;&gt;"",COUNTIF($A$14:$A$113,A80)=1),COUNTIFS('Lista de Presença'!$P$2:$P$101,"OK",'Lista de Presença'!$B$2:$B$101,A80,'Lista de Presença'!$I$2:$I$101,"Justificado"),"")</f>
      </c>
      <c r="H80" s="15">
        <f>IF(AND(A80&lt;&gt;"",COUNTIF($A$14:$A$113,A80)=1),IFERROR((D80+F80)/C80,0),"")</f>
      </c>
    </row>
    <row r="81" ht="23" customHeight="1">
      <c r="A81" s="3" t="n"/>
      <c r="B81" s="7" t="n"/>
      <c r="C81" s="16">
        <f>IF(AND(A81&lt;&gt;"",COUNTIF($A$14:$A$113,A81)=1),COUNTIFS('Lista de Presença'!$P$2:$P$101,"OK",'Lista de Presença'!$B$2:$B$101,A81),"")</f>
      </c>
      <c r="D81" s="16">
        <f>IF(AND(A81&lt;&gt;"",COUNTIF($A$14:$A$113,A81)=1),COUNTIFS('Lista de Presença'!$P$2:$P$101,"OK",'Lista de Presença'!$B$2:$B$101,A81,'Lista de Presença'!$I$2:$I$101,"Presente"),"")</f>
      </c>
      <c r="E81" s="16">
        <f>IF(AND(A81&lt;&gt;"",COUNTIF($A$14:$A$113,A81)=1),COUNTIFS('Lista de Presença'!$P$2:$P$101,"OK",'Lista de Presença'!$B$2:$B$101,A81,'Lista de Presença'!$I$2:$I$101,"Ausente"),"")</f>
      </c>
      <c r="F81" s="16">
        <f>IF(AND(A81&lt;&gt;"",COUNTIF($A$14:$A$113,A81)=1),COUNTIFS('Lista de Presença'!$P$2:$P$101,"OK",'Lista de Presença'!$B$2:$B$101,A81,'Lista de Presença'!$I$2:$I$101,"Atrasado"),"")</f>
      </c>
      <c r="G81" s="16">
        <f>IF(AND(A81&lt;&gt;"",COUNTIF($A$14:$A$113,A81)=1),COUNTIFS('Lista de Presença'!$P$2:$P$101,"OK",'Lista de Presença'!$B$2:$B$101,A81,'Lista de Presença'!$I$2:$I$101,"Justificado"),"")</f>
      </c>
      <c r="H81" s="13">
        <f>IF(AND(A81&lt;&gt;"",COUNTIF($A$14:$A$113,A81)=1),IFERROR((D81+F81)/C81,0),"")</f>
      </c>
    </row>
    <row r="82" ht="23" customHeight="1">
      <c r="A82" s="3" t="n"/>
      <c r="B82" s="7" t="n"/>
      <c r="C82" s="14">
        <f>IF(AND(A82&lt;&gt;"",COUNTIF($A$14:$A$113,A82)=1),COUNTIFS('Lista de Presença'!$P$2:$P$101,"OK",'Lista de Presença'!$B$2:$B$101,A82),"")</f>
      </c>
      <c r="D82" s="14">
        <f>IF(AND(A82&lt;&gt;"",COUNTIF($A$14:$A$113,A82)=1),COUNTIFS('Lista de Presença'!$P$2:$P$101,"OK",'Lista de Presença'!$B$2:$B$101,A82,'Lista de Presença'!$I$2:$I$101,"Presente"),"")</f>
      </c>
      <c r="E82" s="14">
        <f>IF(AND(A82&lt;&gt;"",COUNTIF($A$14:$A$113,A82)=1),COUNTIFS('Lista de Presença'!$P$2:$P$101,"OK",'Lista de Presença'!$B$2:$B$101,A82,'Lista de Presença'!$I$2:$I$101,"Ausente"),"")</f>
      </c>
      <c r="F82" s="14">
        <f>IF(AND(A82&lt;&gt;"",COUNTIF($A$14:$A$113,A82)=1),COUNTIFS('Lista de Presença'!$P$2:$P$101,"OK",'Lista de Presença'!$B$2:$B$101,A82,'Lista de Presença'!$I$2:$I$101,"Atrasado"),"")</f>
      </c>
      <c r="G82" s="14">
        <f>IF(AND(A82&lt;&gt;"",COUNTIF($A$14:$A$113,A82)=1),COUNTIFS('Lista de Presença'!$P$2:$P$101,"OK",'Lista de Presença'!$B$2:$B$101,A82,'Lista de Presença'!$I$2:$I$101,"Justificado"),"")</f>
      </c>
      <c r="H82" s="15">
        <f>IF(AND(A82&lt;&gt;"",COUNTIF($A$14:$A$113,A82)=1),IFERROR((D82+F82)/C82,0),"")</f>
      </c>
    </row>
    <row r="83" ht="23" customHeight="1">
      <c r="A83" s="3" t="n"/>
      <c r="B83" s="7" t="n"/>
      <c r="C83" s="16">
        <f>IF(AND(A83&lt;&gt;"",COUNTIF($A$14:$A$113,A83)=1),COUNTIFS('Lista de Presença'!$P$2:$P$101,"OK",'Lista de Presença'!$B$2:$B$101,A83),"")</f>
      </c>
      <c r="D83" s="16">
        <f>IF(AND(A83&lt;&gt;"",COUNTIF($A$14:$A$113,A83)=1),COUNTIFS('Lista de Presença'!$P$2:$P$101,"OK",'Lista de Presença'!$B$2:$B$101,A83,'Lista de Presença'!$I$2:$I$101,"Presente"),"")</f>
      </c>
      <c r="E83" s="16">
        <f>IF(AND(A83&lt;&gt;"",COUNTIF($A$14:$A$113,A83)=1),COUNTIFS('Lista de Presença'!$P$2:$P$101,"OK",'Lista de Presença'!$B$2:$B$101,A83,'Lista de Presença'!$I$2:$I$101,"Ausente"),"")</f>
      </c>
      <c r="F83" s="16">
        <f>IF(AND(A83&lt;&gt;"",COUNTIF($A$14:$A$113,A83)=1),COUNTIFS('Lista de Presença'!$P$2:$P$101,"OK",'Lista de Presença'!$B$2:$B$101,A83,'Lista de Presença'!$I$2:$I$101,"Atrasado"),"")</f>
      </c>
      <c r="G83" s="16">
        <f>IF(AND(A83&lt;&gt;"",COUNTIF($A$14:$A$113,A83)=1),COUNTIFS('Lista de Presença'!$P$2:$P$101,"OK",'Lista de Presença'!$B$2:$B$101,A83,'Lista de Presença'!$I$2:$I$101,"Justificado"),"")</f>
      </c>
      <c r="H83" s="13">
        <f>IF(AND(A83&lt;&gt;"",COUNTIF($A$14:$A$113,A83)=1),IFERROR((D83+F83)/C83,0),"")</f>
      </c>
    </row>
    <row r="84" ht="23" customHeight="1">
      <c r="A84" s="3" t="n"/>
      <c r="B84" s="7" t="n"/>
      <c r="C84" s="14">
        <f>IF(AND(A84&lt;&gt;"",COUNTIF($A$14:$A$113,A84)=1),COUNTIFS('Lista de Presença'!$P$2:$P$101,"OK",'Lista de Presença'!$B$2:$B$101,A84),"")</f>
      </c>
      <c r="D84" s="14">
        <f>IF(AND(A84&lt;&gt;"",COUNTIF($A$14:$A$113,A84)=1),COUNTIFS('Lista de Presença'!$P$2:$P$101,"OK",'Lista de Presença'!$B$2:$B$101,A84,'Lista de Presença'!$I$2:$I$101,"Presente"),"")</f>
      </c>
      <c r="E84" s="14">
        <f>IF(AND(A84&lt;&gt;"",COUNTIF($A$14:$A$113,A84)=1),COUNTIFS('Lista de Presença'!$P$2:$P$101,"OK",'Lista de Presença'!$B$2:$B$101,A84,'Lista de Presença'!$I$2:$I$101,"Ausente"),"")</f>
      </c>
      <c r="F84" s="14">
        <f>IF(AND(A84&lt;&gt;"",COUNTIF($A$14:$A$113,A84)=1),COUNTIFS('Lista de Presença'!$P$2:$P$101,"OK",'Lista de Presença'!$B$2:$B$101,A84,'Lista de Presença'!$I$2:$I$101,"Atrasado"),"")</f>
      </c>
      <c r="G84" s="14">
        <f>IF(AND(A84&lt;&gt;"",COUNTIF($A$14:$A$113,A84)=1),COUNTIFS('Lista de Presença'!$P$2:$P$101,"OK",'Lista de Presença'!$B$2:$B$101,A84,'Lista de Presença'!$I$2:$I$101,"Justificado"),"")</f>
      </c>
      <c r="H84" s="15">
        <f>IF(AND(A84&lt;&gt;"",COUNTIF($A$14:$A$113,A84)=1),IFERROR((D84+F84)/C84,0),"")</f>
      </c>
    </row>
    <row r="85" ht="23" customHeight="1">
      <c r="A85" s="3" t="n"/>
      <c r="B85" s="7" t="n"/>
      <c r="C85" s="16">
        <f>IF(AND(A85&lt;&gt;"",COUNTIF($A$14:$A$113,A85)=1),COUNTIFS('Lista de Presença'!$P$2:$P$101,"OK",'Lista de Presença'!$B$2:$B$101,A85),"")</f>
      </c>
      <c r="D85" s="16">
        <f>IF(AND(A85&lt;&gt;"",COUNTIF($A$14:$A$113,A85)=1),COUNTIFS('Lista de Presença'!$P$2:$P$101,"OK",'Lista de Presença'!$B$2:$B$101,A85,'Lista de Presença'!$I$2:$I$101,"Presente"),"")</f>
      </c>
      <c r="E85" s="16">
        <f>IF(AND(A85&lt;&gt;"",COUNTIF($A$14:$A$113,A85)=1),COUNTIFS('Lista de Presença'!$P$2:$P$101,"OK",'Lista de Presença'!$B$2:$B$101,A85,'Lista de Presença'!$I$2:$I$101,"Ausente"),"")</f>
      </c>
      <c r="F85" s="16">
        <f>IF(AND(A85&lt;&gt;"",COUNTIF($A$14:$A$113,A85)=1),COUNTIFS('Lista de Presença'!$P$2:$P$101,"OK",'Lista de Presença'!$B$2:$B$101,A85,'Lista de Presença'!$I$2:$I$101,"Atrasado"),"")</f>
      </c>
      <c r="G85" s="16">
        <f>IF(AND(A85&lt;&gt;"",COUNTIF($A$14:$A$113,A85)=1),COUNTIFS('Lista de Presença'!$P$2:$P$101,"OK",'Lista de Presença'!$B$2:$B$101,A85,'Lista de Presença'!$I$2:$I$101,"Justificado"),"")</f>
      </c>
      <c r="H85" s="13">
        <f>IF(AND(A85&lt;&gt;"",COUNTIF($A$14:$A$113,A85)=1),IFERROR((D85+F85)/C85,0),"")</f>
      </c>
    </row>
    <row r="86" ht="23" customHeight="1">
      <c r="A86" s="3" t="n"/>
      <c r="B86" s="7" t="n"/>
      <c r="C86" s="14">
        <f>IF(AND(A86&lt;&gt;"",COUNTIF($A$14:$A$113,A86)=1),COUNTIFS('Lista de Presença'!$P$2:$P$101,"OK",'Lista de Presença'!$B$2:$B$101,A86),"")</f>
      </c>
      <c r="D86" s="14">
        <f>IF(AND(A86&lt;&gt;"",COUNTIF($A$14:$A$113,A86)=1),COUNTIFS('Lista de Presença'!$P$2:$P$101,"OK",'Lista de Presença'!$B$2:$B$101,A86,'Lista de Presença'!$I$2:$I$101,"Presente"),"")</f>
      </c>
      <c r="E86" s="14">
        <f>IF(AND(A86&lt;&gt;"",COUNTIF($A$14:$A$113,A86)=1),COUNTIFS('Lista de Presença'!$P$2:$P$101,"OK",'Lista de Presença'!$B$2:$B$101,A86,'Lista de Presença'!$I$2:$I$101,"Ausente"),"")</f>
      </c>
      <c r="F86" s="14">
        <f>IF(AND(A86&lt;&gt;"",COUNTIF($A$14:$A$113,A86)=1),COUNTIFS('Lista de Presença'!$P$2:$P$101,"OK",'Lista de Presença'!$B$2:$B$101,A86,'Lista de Presença'!$I$2:$I$101,"Atrasado"),"")</f>
      </c>
      <c r="G86" s="14">
        <f>IF(AND(A86&lt;&gt;"",COUNTIF($A$14:$A$113,A86)=1),COUNTIFS('Lista de Presença'!$P$2:$P$101,"OK",'Lista de Presença'!$B$2:$B$101,A86,'Lista de Presença'!$I$2:$I$101,"Justificado"),"")</f>
      </c>
      <c r="H86" s="15">
        <f>IF(AND(A86&lt;&gt;"",COUNTIF($A$14:$A$113,A86)=1),IFERROR((D86+F86)/C86,0),"")</f>
      </c>
    </row>
    <row r="87" ht="23" customHeight="1">
      <c r="A87" s="3" t="n"/>
      <c r="B87" s="7" t="n"/>
      <c r="C87" s="16">
        <f>IF(AND(A87&lt;&gt;"",COUNTIF($A$14:$A$113,A87)=1),COUNTIFS('Lista de Presença'!$P$2:$P$101,"OK",'Lista de Presença'!$B$2:$B$101,A87),"")</f>
      </c>
      <c r="D87" s="16">
        <f>IF(AND(A87&lt;&gt;"",COUNTIF($A$14:$A$113,A87)=1),COUNTIFS('Lista de Presença'!$P$2:$P$101,"OK",'Lista de Presença'!$B$2:$B$101,A87,'Lista de Presença'!$I$2:$I$101,"Presente"),"")</f>
      </c>
      <c r="E87" s="16">
        <f>IF(AND(A87&lt;&gt;"",COUNTIF($A$14:$A$113,A87)=1),COUNTIFS('Lista de Presença'!$P$2:$P$101,"OK",'Lista de Presença'!$B$2:$B$101,A87,'Lista de Presença'!$I$2:$I$101,"Ausente"),"")</f>
      </c>
      <c r="F87" s="16">
        <f>IF(AND(A87&lt;&gt;"",COUNTIF($A$14:$A$113,A87)=1),COUNTIFS('Lista de Presença'!$P$2:$P$101,"OK",'Lista de Presença'!$B$2:$B$101,A87,'Lista de Presença'!$I$2:$I$101,"Atrasado"),"")</f>
      </c>
      <c r="G87" s="16">
        <f>IF(AND(A87&lt;&gt;"",COUNTIF($A$14:$A$113,A87)=1),COUNTIFS('Lista de Presença'!$P$2:$P$101,"OK",'Lista de Presença'!$B$2:$B$101,A87,'Lista de Presença'!$I$2:$I$101,"Justificado"),"")</f>
      </c>
      <c r="H87" s="13">
        <f>IF(AND(A87&lt;&gt;"",COUNTIF($A$14:$A$113,A87)=1),IFERROR((D87+F87)/C87,0),"")</f>
      </c>
    </row>
    <row r="88" ht="23" customHeight="1">
      <c r="A88" s="3" t="n"/>
      <c r="B88" s="7" t="n"/>
      <c r="C88" s="14">
        <f>IF(AND(A88&lt;&gt;"",COUNTIF($A$14:$A$113,A88)=1),COUNTIFS('Lista de Presença'!$P$2:$P$101,"OK",'Lista de Presença'!$B$2:$B$101,A88),"")</f>
      </c>
      <c r="D88" s="14">
        <f>IF(AND(A88&lt;&gt;"",COUNTIF($A$14:$A$113,A88)=1),COUNTIFS('Lista de Presença'!$P$2:$P$101,"OK",'Lista de Presença'!$B$2:$B$101,A88,'Lista de Presença'!$I$2:$I$101,"Presente"),"")</f>
      </c>
      <c r="E88" s="14">
        <f>IF(AND(A88&lt;&gt;"",COUNTIF($A$14:$A$113,A88)=1),COUNTIFS('Lista de Presença'!$P$2:$P$101,"OK",'Lista de Presença'!$B$2:$B$101,A88,'Lista de Presença'!$I$2:$I$101,"Ausente"),"")</f>
      </c>
      <c r="F88" s="14">
        <f>IF(AND(A88&lt;&gt;"",COUNTIF($A$14:$A$113,A88)=1),COUNTIFS('Lista de Presença'!$P$2:$P$101,"OK",'Lista de Presença'!$B$2:$B$101,A88,'Lista de Presença'!$I$2:$I$101,"Atrasado"),"")</f>
      </c>
      <c r="G88" s="14">
        <f>IF(AND(A88&lt;&gt;"",COUNTIF($A$14:$A$113,A88)=1),COUNTIFS('Lista de Presença'!$P$2:$P$101,"OK",'Lista de Presença'!$B$2:$B$101,A88,'Lista de Presença'!$I$2:$I$101,"Justificado"),"")</f>
      </c>
      <c r="H88" s="15">
        <f>IF(AND(A88&lt;&gt;"",COUNTIF($A$14:$A$113,A88)=1),IFERROR((D88+F88)/C88,0),"")</f>
      </c>
    </row>
    <row r="89" ht="23" customHeight="1">
      <c r="A89" s="3" t="n"/>
      <c r="B89" s="7" t="n"/>
      <c r="C89" s="16">
        <f>IF(AND(A89&lt;&gt;"",COUNTIF($A$14:$A$113,A89)=1),COUNTIFS('Lista de Presença'!$P$2:$P$101,"OK",'Lista de Presença'!$B$2:$B$101,A89),"")</f>
      </c>
      <c r="D89" s="16">
        <f>IF(AND(A89&lt;&gt;"",COUNTIF($A$14:$A$113,A89)=1),COUNTIFS('Lista de Presença'!$P$2:$P$101,"OK",'Lista de Presença'!$B$2:$B$101,A89,'Lista de Presença'!$I$2:$I$101,"Presente"),"")</f>
      </c>
      <c r="E89" s="16">
        <f>IF(AND(A89&lt;&gt;"",COUNTIF($A$14:$A$113,A89)=1),COUNTIFS('Lista de Presença'!$P$2:$P$101,"OK",'Lista de Presença'!$B$2:$B$101,A89,'Lista de Presença'!$I$2:$I$101,"Ausente"),"")</f>
      </c>
      <c r="F89" s="16">
        <f>IF(AND(A89&lt;&gt;"",COUNTIF($A$14:$A$113,A89)=1),COUNTIFS('Lista de Presença'!$P$2:$P$101,"OK",'Lista de Presença'!$B$2:$B$101,A89,'Lista de Presença'!$I$2:$I$101,"Atrasado"),"")</f>
      </c>
      <c r="G89" s="16">
        <f>IF(AND(A89&lt;&gt;"",COUNTIF($A$14:$A$113,A89)=1),COUNTIFS('Lista de Presença'!$P$2:$P$101,"OK",'Lista de Presença'!$B$2:$B$101,A89,'Lista de Presença'!$I$2:$I$101,"Justificado"),"")</f>
      </c>
      <c r="H89" s="13">
        <f>IF(AND(A89&lt;&gt;"",COUNTIF($A$14:$A$113,A89)=1),IFERROR((D89+F89)/C89,0),"")</f>
      </c>
    </row>
    <row r="90" ht="23" customHeight="1">
      <c r="A90" s="3" t="n"/>
      <c r="B90" s="7" t="n"/>
      <c r="C90" s="14">
        <f>IF(AND(A90&lt;&gt;"",COUNTIF($A$14:$A$113,A90)=1),COUNTIFS('Lista de Presença'!$P$2:$P$101,"OK",'Lista de Presença'!$B$2:$B$101,A90),"")</f>
      </c>
      <c r="D90" s="14">
        <f>IF(AND(A90&lt;&gt;"",COUNTIF($A$14:$A$113,A90)=1),COUNTIFS('Lista de Presença'!$P$2:$P$101,"OK",'Lista de Presença'!$B$2:$B$101,A90,'Lista de Presença'!$I$2:$I$101,"Presente"),"")</f>
      </c>
      <c r="E90" s="14">
        <f>IF(AND(A90&lt;&gt;"",COUNTIF($A$14:$A$113,A90)=1),COUNTIFS('Lista de Presença'!$P$2:$P$101,"OK",'Lista de Presença'!$B$2:$B$101,A90,'Lista de Presença'!$I$2:$I$101,"Ausente"),"")</f>
      </c>
      <c r="F90" s="14">
        <f>IF(AND(A90&lt;&gt;"",COUNTIF($A$14:$A$113,A90)=1),COUNTIFS('Lista de Presença'!$P$2:$P$101,"OK",'Lista de Presença'!$B$2:$B$101,A90,'Lista de Presença'!$I$2:$I$101,"Atrasado"),"")</f>
      </c>
      <c r="G90" s="14">
        <f>IF(AND(A90&lt;&gt;"",COUNTIF($A$14:$A$113,A90)=1),COUNTIFS('Lista de Presença'!$P$2:$P$101,"OK",'Lista de Presença'!$B$2:$B$101,A90,'Lista de Presença'!$I$2:$I$101,"Justificado"),"")</f>
      </c>
      <c r="H90" s="15">
        <f>IF(AND(A90&lt;&gt;"",COUNTIF($A$14:$A$113,A90)=1),IFERROR((D90+F90)/C90,0),"")</f>
      </c>
    </row>
    <row r="91" ht="23" customHeight="1">
      <c r="A91" s="3" t="n"/>
      <c r="B91" s="7" t="n"/>
      <c r="C91" s="16">
        <f>IF(AND(A91&lt;&gt;"",COUNTIF($A$14:$A$113,A91)=1),COUNTIFS('Lista de Presença'!$P$2:$P$101,"OK",'Lista de Presença'!$B$2:$B$101,A91),"")</f>
      </c>
      <c r="D91" s="16">
        <f>IF(AND(A91&lt;&gt;"",COUNTIF($A$14:$A$113,A91)=1),COUNTIFS('Lista de Presença'!$P$2:$P$101,"OK",'Lista de Presença'!$B$2:$B$101,A91,'Lista de Presença'!$I$2:$I$101,"Presente"),"")</f>
      </c>
      <c r="E91" s="16">
        <f>IF(AND(A91&lt;&gt;"",COUNTIF($A$14:$A$113,A91)=1),COUNTIFS('Lista de Presença'!$P$2:$P$101,"OK",'Lista de Presença'!$B$2:$B$101,A91,'Lista de Presença'!$I$2:$I$101,"Ausente"),"")</f>
      </c>
      <c r="F91" s="16">
        <f>IF(AND(A91&lt;&gt;"",COUNTIF($A$14:$A$113,A91)=1),COUNTIFS('Lista de Presença'!$P$2:$P$101,"OK",'Lista de Presença'!$B$2:$B$101,A91,'Lista de Presença'!$I$2:$I$101,"Atrasado"),"")</f>
      </c>
      <c r="G91" s="16">
        <f>IF(AND(A91&lt;&gt;"",COUNTIF($A$14:$A$113,A91)=1),COUNTIFS('Lista de Presença'!$P$2:$P$101,"OK",'Lista de Presença'!$B$2:$B$101,A91,'Lista de Presença'!$I$2:$I$101,"Justificado"),"")</f>
      </c>
      <c r="H91" s="13">
        <f>IF(AND(A91&lt;&gt;"",COUNTIF($A$14:$A$113,A91)=1),IFERROR((D91+F91)/C91,0),"")</f>
      </c>
    </row>
    <row r="92" ht="23" customHeight="1">
      <c r="A92" s="3" t="n"/>
      <c r="B92" s="7" t="n"/>
      <c r="C92" s="14">
        <f>IF(AND(A92&lt;&gt;"",COUNTIF($A$14:$A$113,A92)=1),COUNTIFS('Lista de Presença'!$P$2:$P$101,"OK",'Lista de Presença'!$B$2:$B$101,A92),"")</f>
      </c>
      <c r="D92" s="14">
        <f>IF(AND(A92&lt;&gt;"",COUNTIF($A$14:$A$113,A92)=1),COUNTIFS('Lista de Presença'!$P$2:$P$101,"OK",'Lista de Presença'!$B$2:$B$101,A92,'Lista de Presença'!$I$2:$I$101,"Presente"),"")</f>
      </c>
      <c r="E92" s="14">
        <f>IF(AND(A92&lt;&gt;"",COUNTIF($A$14:$A$113,A92)=1),COUNTIFS('Lista de Presença'!$P$2:$P$101,"OK",'Lista de Presença'!$B$2:$B$101,A92,'Lista de Presença'!$I$2:$I$101,"Ausente"),"")</f>
      </c>
      <c r="F92" s="14">
        <f>IF(AND(A92&lt;&gt;"",COUNTIF($A$14:$A$113,A92)=1),COUNTIFS('Lista de Presença'!$P$2:$P$101,"OK",'Lista de Presença'!$B$2:$B$101,A92,'Lista de Presença'!$I$2:$I$101,"Atrasado"),"")</f>
      </c>
      <c r="G92" s="14">
        <f>IF(AND(A92&lt;&gt;"",COUNTIF($A$14:$A$113,A92)=1),COUNTIFS('Lista de Presença'!$P$2:$P$101,"OK",'Lista de Presença'!$B$2:$B$101,A92,'Lista de Presença'!$I$2:$I$101,"Justificado"),"")</f>
      </c>
      <c r="H92" s="15">
        <f>IF(AND(A92&lt;&gt;"",COUNTIF($A$14:$A$113,A92)=1),IFERROR((D92+F92)/C92,0),"")</f>
      </c>
    </row>
    <row r="93" ht="23" customHeight="1">
      <c r="A93" s="3" t="n"/>
      <c r="B93" s="7" t="n"/>
      <c r="C93" s="16">
        <f>IF(AND(A93&lt;&gt;"",COUNTIF($A$14:$A$113,A93)=1),COUNTIFS('Lista de Presença'!$P$2:$P$101,"OK",'Lista de Presença'!$B$2:$B$101,A93),"")</f>
      </c>
      <c r="D93" s="16">
        <f>IF(AND(A93&lt;&gt;"",COUNTIF($A$14:$A$113,A93)=1),COUNTIFS('Lista de Presença'!$P$2:$P$101,"OK",'Lista de Presença'!$B$2:$B$101,A93,'Lista de Presença'!$I$2:$I$101,"Presente"),"")</f>
      </c>
      <c r="E93" s="16">
        <f>IF(AND(A93&lt;&gt;"",COUNTIF($A$14:$A$113,A93)=1),COUNTIFS('Lista de Presença'!$P$2:$P$101,"OK",'Lista de Presença'!$B$2:$B$101,A93,'Lista de Presença'!$I$2:$I$101,"Ausente"),"")</f>
      </c>
      <c r="F93" s="16">
        <f>IF(AND(A93&lt;&gt;"",COUNTIF($A$14:$A$113,A93)=1),COUNTIFS('Lista de Presença'!$P$2:$P$101,"OK",'Lista de Presença'!$B$2:$B$101,A93,'Lista de Presença'!$I$2:$I$101,"Atrasado"),"")</f>
      </c>
      <c r="G93" s="16">
        <f>IF(AND(A93&lt;&gt;"",COUNTIF($A$14:$A$113,A93)=1),COUNTIFS('Lista de Presença'!$P$2:$P$101,"OK",'Lista de Presença'!$B$2:$B$101,A93,'Lista de Presença'!$I$2:$I$101,"Justificado"),"")</f>
      </c>
      <c r="H93" s="13">
        <f>IF(AND(A93&lt;&gt;"",COUNTIF($A$14:$A$113,A93)=1),IFERROR((D93+F93)/C93,0),"")</f>
      </c>
    </row>
    <row r="94" ht="23" customHeight="1">
      <c r="A94" s="3" t="n"/>
      <c r="B94" s="7" t="n"/>
      <c r="C94" s="14">
        <f>IF(AND(A94&lt;&gt;"",COUNTIF($A$14:$A$113,A94)=1),COUNTIFS('Lista de Presença'!$P$2:$P$101,"OK",'Lista de Presença'!$B$2:$B$101,A94),"")</f>
      </c>
      <c r="D94" s="14">
        <f>IF(AND(A94&lt;&gt;"",COUNTIF($A$14:$A$113,A94)=1),COUNTIFS('Lista de Presença'!$P$2:$P$101,"OK",'Lista de Presença'!$B$2:$B$101,A94,'Lista de Presença'!$I$2:$I$101,"Presente"),"")</f>
      </c>
      <c r="E94" s="14">
        <f>IF(AND(A94&lt;&gt;"",COUNTIF($A$14:$A$113,A94)=1),COUNTIFS('Lista de Presença'!$P$2:$P$101,"OK",'Lista de Presença'!$B$2:$B$101,A94,'Lista de Presença'!$I$2:$I$101,"Ausente"),"")</f>
      </c>
      <c r="F94" s="14">
        <f>IF(AND(A94&lt;&gt;"",COUNTIF($A$14:$A$113,A94)=1),COUNTIFS('Lista de Presença'!$P$2:$P$101,"OK",'Lista de Presença'!$B$2:$B$101,A94,'Lista de Presença'!$I$2:$I$101,"Atrasado"),"")</f>
      </c>
      <c r="G94" s="14">
        <f>IF(AND(A94&lt;&gt;"",COUNTIF($A$14:$A$113,A94)=1),COUNTIFS('Lista de Presença'!$P$2:$P$101,"OK",'Lista de Presença'!$B$2:$B$101,A94,'Lista de Presença'!$I$2:$I$101,"Justificado"),"")</f>
      </c>
      <c r="H94" s="15">
        <f>IF(AND(A94&lt;&gt;"",COUNTIF($A$14:$A$113,A94)=1),IFERROR((D94+F94)/C94,0),"")</f>
      </c>
    </row>
    <row r="95" ht="23" customHeight="1">
      <c r="A95" s="3" t="n"/>
      <c r="B95" s="7" t="n"/>
      <c r="C95" s="16">
        <f>IF(AND(A95&lt;&gt;"",COUNTIF($A$14:$A$113,A95)=1),COUNTIFS('Lista de Presença'!$P$2:$P$101,"OK",'Lista de Presença'!$B$2:$B$101,A95),"")</f>
      </c>
      <c r="D95" s="16">
        <f>IF(AND(A95&lt;&gt;"",COUNTIF($A$14:$A$113,A95)=1),COUNTIFS('Lista de Presença'!$P$2:$P$101,"OK",'Lista de Presença'!$B$2:$B$101,A95,'Lista de Presença'!$I$2:$I$101,"Presente"),"")</f>
      </c>
      <c r="E95" s="16">
        <f>IF(AND(A95&lt;&gt;"",COUNTIF($A$14:$A$113,A95)=1),COUNTIFS('Lista de Presença'!$P$2:$P$101,"OK",'Lista de Presença'!$B$2:$B$101,A95,'Lista de Presença'!$I$2:$I$101,"Ausente"),"")</f>
      </c>
      <c r="F95" s="16">
        <f>IF(AND(A95&lt;&gt;"",COUNTIF($A$14:$A$113,A95)=1),COUNTIFS('Lista de Presença'!$P$2:$P$101,"OK",'Lista de Presença'!$B$2:$B$101,A95,'Lista de Presença'!$I$2:$I$101,"Atrasado"),"")</f>
      </c>
      <c r="G95" s="16">
        <f>IF(AND(A95&lt;&gt;"",COUNTIF($A$14:$A$113,A95)=1),COUNTIFS('Lista de Presença'!$P$2:$P$101,"OK",'Lista de Presença'!$B$2:$B$101,A95,'Lista de Presença'!$I$2:$I$101,"Justificado"),"")</f>
      </c>
      <c r="H95" s="13">
        <f>IF(AND(A95&lt;&gt;"",COUNTIF($A$14:$A$113,A95)=1),IFERROR((D95+F95)/C95,0),"")</f>
      </c>
    </row>
    <row r="96" ht="23" customHeight="1">
      <c r="A96" s="3" t="n"/>
      <c r="B96" s="7" t="n"/>
      <c r="C96" s="14">
        <f>IF(AND(A96&lt;&gt;"",COUNTIF($A$14:$A$113,A96)=1),COUNTIFS('Lista de Presença'!$P$2:$P$101,"OK",'Lista de Presença'!$B$2:$B$101,A96),"")</f>
      </c>
      <c r="D96" s="14">
        <f>IF(AND(A96&lt;&gt;"",COUNTIF($A$14:$A$113,A96)=1),COUNTIFS('Lista de Presença'!$P$2:$P$101,"OK",'Lista de Presença'!$B$2:$B$101,A96,'Lista de Presença'!$I$2:$I$101,"Presente"),"")</f>
      </c>
      <c r="E96" s="14">
        <f>IF(AND(A96&lt;&gt;"",COUNTIF($A$14:$A$113,A96)=1),COUNTIFS('Lista de Presença'!$P$2:$P$101,"OK",'Lista de Presença'!$B$2:$B$101,A96,'Lista de Presença'!$I$2:$I$101,"Ausente"),"")</f>
      </c>
      <c r="F96" s="14">
        <f>IF(AND(A96&lt;&gt;"",COUNTIF($A$14:$A$113,A96)=1),COUNTIFS('Lista de Presença'!$P$2:$P$101,"OK",'Lista de Presença'!$B$2:$B$101,A96,'Lista de Presença'!$I$2:$I$101,"Atrasado"),"")</f>
      </c>
      <c r="G96" s="14">
        <f>IF(AND(A96&lt;&gt;"",COUNTIF($A$14:$A$113,A96)=1),COUNTIFS('Lista de Presença'!$P$2:$P$101,"OK",'Lista de Presença'!$B$2:$B$101,A96,'Lista de Presença'!$I$2:$I$101,"Justificado"),"")</f>
      </c>
      <c r="H96" s="15">
        <f>IF(AND(A96&lt;&gt;"",COUNTIF($A$14:$A$113,A96)=1),IFERROR((D96+F96)/C96,0),"")</f>
      </c>
    </row>
    <row r="97" ht="23" customHeight="1">
      <c r="A97" s="3" t="n"/>
      <c r="B97" s="7" t="n"/>
      <c r="C97" s="16">
        <f>IF(AND(A97&lt;&gt;"",COUNTIF($A$14:$A$113,A97)=1),COUNTIFS('Lista de Presença'!$P$2:$P$101,"OK",'Lista de Presença'!$B$2:$B$101,A97),"")</f>
      </c>
      <c r="D97" s="16">
        <f>IF(AND(A97&lt;&gt;"",COUNTIF($A$14:$A$113,A97)=1),COUNTIFS('Lista de Presença'!$P$2:$P$101,"OK",'Lista de Presença'!$B$2:$B$101,A97,'Lista de Presença'!$I$2:$I$101,"Presente"),"")</f>
      </c>
      <c r="E97" s="16">
        <f>IF(AND(A97&lt;&gt;"",COUNTIF($A$14:$A$113,A97)=1),COUNTIFS('Lista de Presença'!$P$2:$P$101,"OK",'Lista de Presença'!$B$2:$B$101,A97,'Lista de Presença'!$I$2:$I$101,"Ausente"),"")</f>
      </c>
      <c r="F97" s="16">
        <f>IF(AND(A97&lt;&gt;"",COUNTIF($A$14:$A$113,A97)=1),COUNTIFS('Lista de Presença'!$P$2:$P$101,"OK",'Lista de Presença'!$B$2:$B$101,A97,'Lista de Presença'!$I$2:$I$101,"Atrasado"),"")</f>
      </c>
      <c r="G97" s="16">
        <f>IF(AND(A97&lt;&gt;"",COUNTIF($A$14:$A$113,A97)=1),COUNTIFS('Lista de Presença'!$P$2:$P$101,"OK",'Lista de Presença'!$B$2:$B$101,A97,'Lista de Presença'!$I$2:$I$101,"Justificado"),"")</f>
      </c>
      <c r="H97" s="13">
        <f>IF(AND(A97&lt;&gt;"",COUNTIF($A$14:$A$113,A97)=1),IFERROR((D97+F97)/C97,0),"")</f>
      </c>
    </row>
    <row r="98" ht="23" customHeight="1">
      <c r="A98" s="3" t="n"/>
      <c r="B98" s="7" t="n"/>
      <c r="C98" s="14">
        <f>IF(AND(A98&lt;&gt;"",COUNTIF($A$14:$A$113,A98)=1),COUNTIFS('Lista de Presença'!$P$2:$P$101,"OK",'Lista de Presença'!$B$2:$B$101,A98),"")</f>
      </c>
      <c r="D98" s="14">
        <f>IF(AND(A98&lt;&gt;"",COUNTIF($A$14:$A$113,A98)=1),COUNTIFS('Lista de Presença'!$P$2:$P$101,"OK",'Lista de Presença'!$B$2:$B$101,A98,'Lista de Presença'!$I$2:$I$101,"Presente"),"")</f>
      </c>
      <c r="E98" s="14">
        <f>IF(AND(A98&lt;&gt;"",COUNTIF($A$14:$A$113,A98)=1),COUNTIFS('Lista de Presença'!$P$2:$P$101,"OK",'Lista de Presença'!$B$2:$B$101,A98,'Lista de Presença'!$I$2:$I$101,"Ausente"),"")</f>
      </c>
      <c r="F98" s="14">
        <f>IF(AND(A98&lt;&gt;"",COUNTIF($A$14:$A$113,A98)=1),COUNTIFS('Lista de Presença'!$P$2:$P$101,"OK",'Lista de Presença'!$B$2:$B$101,A98,'Lista de Presença'!$I$2:$I$101,"Atrasado"),"")</f>
      </c>
      <c r="G98" s="14">
        <f>IF(AND(A98&lt;&gt;"",COUNTIF($A$14:$A$113,A98)=1),COUNTIFS('Lista de Presença'!$P$2:$P$101,"OK",'Lista de Presença'!$B$2:$B$101,A98,'Lista de Presença'!$I$2:$I$101,"Justificado"),"")</f>
      </c>
      <c r="H98" s="15">
        <f>IF(AND(A98&lt;&gt;"",COUNTIF($A$14:$A$113,A98)=1),IFERROR((D98+F98)/C98,0),"")</f>
      </c>
    </row>
    <row r="99" ht="23" customHeight="1">
      <c r="A99" s="3" t="n"/>
      <c r="B99" s="7" t="n"/>
      <c r="C99" s="16">
        <f>IF(AND(A99&lt;&gt;"",COUNTIF($A$14:$A$113,A99)=1),COUNTIFS('Lista de Presença'!$P$2:$P$101,"OK",'Lista de Presença'!$B$2:$B$101,A99),"")</f>
      </c>
      <c r="D99" s="16">
        <f>IF(AND(A99&lt;&gt;"",COUNTIF($A$14:$A$113,A99)=1),COUNTIFS('Lista de Presença'!$P$2:$P$101,"OK",'Lista de Presença'!$B$2:$B$101,A99,'Lista de Presença'!$I$2:$I$101,"Presente"),"")</f>
      </c>
      <c r="E99" s="16">
        <f>IF(AND(A99&lt;&gt;"",COUNTIF($A$14:$A$113,A99)=1),COUNTIFS('Lista de Presença'!$P$2:$P$101,"OK",'Lista de Presença'!$B$2:$B$101,A99,'Lista de Presença'!$I$2:$I$101,"Ausente"),"")</f>
      </c>
      <c r="F99" s="16">
        <f>IF(AND(A99&lt;&gt;"",COUNTIF($A$14:$A$113,A99)=1),COUNTIFS('Lista de Presença'!$P$2:$P$101,"OK",'Lista de Presença'!$B$2:$B$101,A99,'Lista de Presença'!$I$2:$I$101,"Atrasado"),"")</f>
      </c>
      <c r="G99" s="16">
        <f>IF(AND(A99&lt;&gt;"",COUNTIF($A$14:$A$113,A99)=1),COUNTIFS('Lista de Presença'!$P$2:$P$101,"OK",'Lista de Presença'!$B$2:$B$101,A99,'Lista de Presença'!$I$2:$I$101,"Justificado"),"")</f>
      </c>
      <c r="H99" s="13">
        <f>IF(AND(A99&lt;&gt;"",COUNTIF($A$14:$A$113,A99)=1),IFERROR((D99+F99)/C99,0),"")</f>
      </c>
    </row>
    <row r="100" ht="23" customHeight="1">
      <c r="A100" s="3" t="n"/>
      <c r="B100" s="7" t="n"/>
      <c r="C100" s="14">
        <f>IF(AND(A100&lt;&gt;"",COUNTIF($A$14:$A$113,A100)=1),COUNTIFS('Lista de Presença'!$P$2:$P$101,"OK",'Lista de Presença'!$B$2:$B$101,A100),"")</f>
      </c>
      <c r="D100" s="14">
        <f>IF(AND(A100&lt;&gt;"",COUNTIF($A$14:$A$113,A100)=1),COUNTIFS('Lista de Presença'!$P$2:$P$101,"OK",'Lista de Presença'!$B$2:$B$101,A100,'Lista de Presença'!$I$2:$I$101,"Presente"),"")</f>
      </c>
      <c r="E100" s="14">
        <f>IF(AND(A100&lt;&gt;"",COUNTIF($A$14:$A$113,A100)=1),COUNTIFS('Lista de Presença'!$P$2:$P$101,"OK",'Lista de Presença'!$B$2:$B$101,A100,'Lista de Presença'!$I$2:$I$101,"Ausente"),"")</f>
      </c>
      <c r="F100" s="14">
        <f>IF(AND(A100&lt;&gt;"",COUNTIF($A$14:$A$113,A100)=1),COUNTIFS('Lista de Presença'!$P$2:$P$101,"OK",'Lista de Presença'!$B$2:$B$101,A100,'Lista de Presença'!$I$2:$I$101,"Atrasado"),"")</f>
      </c>
      <c r="G100" s="14">
        <f>IF(AND(A100&lt;&gt;"",COUNTIF($A$14:$A$113,A100)=1),COUNTIFS('Lista de Presença'!$P$2:$P$101,"OK",'Lista de Presença'!$B$2:$B$101,A100,'Lista de Presença'!$I$2:$I$101,"Justificado"),"")</f>
      </c>
      <c r="H100" s="15">
        <f>IF(AND(A100&lt;&gt;"",COUNTIF($A$14:$A$113,A100)=1),IFERROR((D100+F100)/C100,0),"")</f>
      </c>
    </row>
    <row r="101" ht="23" customHeight="1">
      <c r="A101" s="3" t="n"/>
      <c r="B101" s="7" t="n"/>
      <c r="C101" s="16">
        <f>IF(AND(A101&lt;&gt;"",COUNTIF($A$14:$A$113,A101)=1),COUNTIFS('Lista de Presença'!$P$2:$P$101,"OK",'Lista de Presença'!$B$2:$B$101,A101),"")</f>
      </c>
      <c r="D101" s="16">
        <f>IF(AND(A101&lt;&gt;"",COUNTIF($A$14:$A$113,A101)=1),COUNTIFS('Lista de Presença'!$P$2:$P$101,"OK",'Lista de Presença'!$B$2:$B$101,A101,'Lista de Presença'!$I$2:$I$101,"Presente"),"")</f>
      </c>
      <c r="E101" s="16">
        <f>IF(AND(A101&lt;&gt;"",COUNTIF($A$14:$A$113,A101)=1),COUNTIFS('Lista de Presença'!$P$2:$P$101,"OK",'Lista de Presença'!$B$2:$B$101,A101,'Lista de Presença'!$I$2:$I$101,"Ausente"),"")</f>
      </c>
      <c r="F101" s="16">
        <f>IF(AND(A101&lt;&gt;"",COUNTIF($A$14:$A$113,A101)=1),COUNTIFS('Lista de Presença'!$P$2:$P$101,"OK",'Lista de Presença'!$B$2:$B$101,A101,'Lista de Presença'!$I$2:$I$101,"Atrasado"),"")</f>
      </c>
      <c r="G101" s="16">
        <f>IF(AND(A101&lt;&gt;"",COUNTIF($A$14:$A$113,A101)=1),COUNTIFS('Lista de Presença'!$P$2:$P$101,"OK",'Lista de Presença'!$B$2:$B$101,A101,'Lista de Presença'!$I$2:$I$101,"Justificado"),"")</f>
      </c>
      <c r="H101" s="13">
        <f>IF(AND(A101&lt;&gt;"",COUNTIF($A$14:$A$113,A101)=1),IFERROR((D101+F101)/C101,0),"")</f>
      </c>
    </row>
    <row r="102" ht="23" customHeight="1">
      <c r="A102" s="3" t="n"/>
      <c r="B102" s="7" t="n"/>
      <c r="C102" s="14">
        <f>IF(AND(A102&lt;&gt;"",COUNTIF($A$14:$A$113,A102)=1),COUNTIFS('Lista de Presença'!$P$2:$P$101,"OK",'Lista de Presença'!$B$2:$B$101,A102),"")</f>
      </c>
      <c r="D102" s="14">
        <f>IF(AND(A102&lt;&gt;"",COUNTIF($A$14:$A$113,A102)=1),COUNTIFS('Lista de Presença'!$P$2:$P$101,"OK",'Lista de Presença'!$B$2:$B$101,A102,'Lista de Presença'!$I$2:$I$101,"Presente"),"")</f>
      </c>
      <c r="E102" s="14">
        <f>IF(AND(A102&lt;&gt;"",COUNTIF($A$14:$A$113,A102)=1),COUNTIFS('Lista de Presença'!$P$2:$P$101,"OK",'Lista de Presença'!$B$2:$B$101,A102,'Lista de Presença'!$I$2:$I$101,"Ausente"),"")</f>
      </c>
      <c r="F102" s="14">
        <f>IF(AND(A102&lt;&gt;"",COUNTIF($A$14:$A$113,A102)=1),COUNTIFS('Lista de Presença'!$P$2:$P$101,"OK",'Lista de Presença'!$B$2:$B$101,A102,'Lista de Presença'!$I$2:$I$101,"Atrasado"),"")</f>
      </c>
      <c r="G102" s="14">
        <f>IF(AND(A102&lt;&gt;"",COUNTIF($A$14:$A$113,A102)=1),COUNTIFS('Lista de Presença'!$P$2:$P$101,"OK",'Lista de Presença'!$B$2:$B$101,A102,'Lista de Presença'!$I$2:$I$101,"Justificado"),"")</f>
      </c>
      <c r="H102" s="15">
        <f>IF(AND(A102&lt;&gt;"",COUNTIF($A$14:$A$113,A102)=1),IFERROR((D102+F102)/C102,0),"")</f>
      </c>
    </row>
    <row r="103" ht="23" customHeight="1">
      <c r="A103" s="3" t="n"/>
      <c r="B103" s="7" t="n"/>
      <c r="C103" s="16">
        <f>IF(AND(A103&lt;&gt;"",COUNTIF($A$14:$A$113,A103)=1),COUNTIFS('Lista de Presença'!$P$2:$P$101,"OK",'Lista de Presença'!$B$2:$B$101,A103),"")</f>
      </c>
      <c r="D103" s="16">
        <f>IF(AND(A103&lt;&gt;"",COUNTIF($A$14:$A$113,A103)=1),COUNTIFS('Lista de Presença'!$P$2:$P$101,"OK",'Lista de Presença'!$B$2:$B$101,A103,'Lista de Presença'!$I$2:$I$101,"Presente"),"")</f>
      </c>
      <c r="E103" s="16">
        <f>IF(AND(A103&lt;&gt;"",COUNTIF($A$14:$A$113,A103)=1),COUNTIFS('Lista de Presença'!$P$2:$P$101,"OK",'Lista de Presença'!$B$2:$B$101,A103,'Lista de Presença'!$I$2:$I$101,"Ausente"),"")</f>
      </c>
      <c r="F103" s="16">
        <f>IF(AND(A103&lt;&gt;"",COUNTIF($A$14:$A$113,A103)=1),COUNTIFS('Lista de Presença'!$P$2:$P$101,"OK",'Lista de Presença'!$B$2:$B$101,A103,'Lista de Presença'!$I$2:$I$101,"Atrasado"),"")</f>
      </c>
      <c r="G103" s="16">
        <f>IF(AND(A103&lt;&gt;"",COUNTIF($A$14:$A$113,A103)=1),COUNTIFS('Lista de Presença'!$P$2:$P$101,"OK",'Lista de Presença'!$B$2:$B$101,A103,'Lista de Presença'!$I$2:$I$101,"Justificado"),"")</f>
      </c>
      <c r="H103" s="13">
        <f>IF(AND(A103&lt;&gt;"",COUNTIF($A$14:$A$113,A103)=1),IFERROR((D103+F103)/C103,0),"")</f>
      </c>
    </row>
    <row r="104" ht="23" customHeight="1">
      <c r="A104" s="3" t="n"/>
      <c r="B104" s="7" t="n"/>
      <c r="C104" s="14">
        <f>IF(AND(A104&lt;&gt;"",COUNTIF($A$14:$A$113,A104)=1),COUNTIFS('Lista de Presença'!$P$2:$P$101,"OK",'Lista de Presença'!$B$2:$B$101,A104),"")</f>
      </c>
      <c r="D104" s="14">
        <f>IF(AND(A104&lt;&gt;"",COUNTIF($A$14:$A$113,A104)=1),COUNTIFS('Lista de Presença'!$P$2:$P$101,"OK",'Lista de Presença'!$B$2:$B$101,A104,'Lista de Presença'!$I$2:$I$101,"Presente"),"")</f>
      </c>
      <c r="E104" s="14">
        <f>IF(AND(A104&lt;&gt;"",COUNTIF($A$14:$A$113,A104)=1),COUNTIFS('Lista de Presença'!$P$2:$P$101,"OK",'Lista de Presença'!$B$2:$B$101,A104,'Lista de Presença'!$I$2:$I$101,"Ausente"),"")</f>
      </c>
      <c r="F104" s="14">
        <f>IF(AND(A104&lt;&gt;"",COUNTIF($A$14:$A$113,A104)=1),COUNTIFS('Lista de Presença'!$P$2:$P$101,"OK",'Lista de Presença'!$B$2:$B$101,A104,'Lista de Presença'!$I$2:$I$101,"Atrasado"),"")</f>
      </c>
      <c r="G104" s="14">
        <f>IF(AND(A104&lt;&gt;"",COUNTIF($A$14:$A$113,A104)=1),COUNTIFS('Lista de Presença'!$P$2:$P$101,"OK",'Lista de Presença'!$B$2:$B$101,A104,'Lista de Presença'!$I$2:$I$101,"Justificado"),"")</f>
      </c>
      <c r="H104" s="15">
        <f>IF(AND(A104&lt;&gt;"",COUNTIF($A$14:$A$113,A104)=1),IFERROR((D104+F104)/C104,0),"")</f>
      </c>
    </row>
    <row r="105" ht="23" customHeight="1">
      <c r="A105" s="3" t="n"/>
      <c r="B105" s="7" t="n"/>
      <c r="C105" s="16">
        <f>IF(AND(A105&lt;&gt;"",COUNTIF($A$14:$A$113,A105)=1),COUNTIFS('Lista de Presença'!$P$2:$P$101,"OK",'Lista de Presença'!$B$2:$B$101,A105),"")</f>
      </c>
      <c r="D105" s="16">
        <f>IF(AND(A105&lt;&gt;"",COUNTIF($A$14:$A$113,A105)=1),COUNTIFS('Lista de Presença'!$P$2:$P$101,"OK",'Lista de Presença'!$B$2:$B$101,A105,'Lista de Presença'!$I$2:$I$101,"Presente"),"")</f>
      </c>
      <c r="E105" s="16">
        <f>IF(AND(A105&lt;&gt;"",COUNTIF($A$14:$A$113,A105)=1),COUNTIFS('Lista de Presença'!$P$2:$P$101,"OK",'Lista de Presença'!$B$2:$B$101,A105,'Lista de Presença'!$I$2:$I$101,"Ausente"),"")</f>
      </c>
      <c r="F105" s="16">
        <f>IF(AND(A105&lt;&gt;"",COUNTIF($A$14:$A$113,A105)=1),COUNTIFS('Lista de Presença'!$P$2:$P$101,"OK",'Lista de Presença'!$B$2:$B$101,A105,'Lista de Presença'!$I$2:$I$101,"Atrasado"),"")</f>
      </c>
      <c r="G105" s="16">
        <f>IF(AND(A105&lt;&gt;"",COUNTIF($A$14:$A$113,A105)=1),COUNTIFS('Lista de Presença'!$P$2:$P$101,"OK",'Lista de Presença'!$B$2:$B$101,A105,'Lista de Presença'!$I$2:$I$101,"Justificado"),"")</f>
      </c>
      <c r="H105" s="13">
        <f>IF(AND(A105&lt;&gt;"",COUNTIF($A$14:$A$113,A105)=1),IFERROR((D105+F105)/C105,0),"")</f>
      </c>
    </row>
    <row r="106" ht="23" customHeight="1">
      <c r="A106" s="3" t="n"/>
      <c r="B106" s="7" t="n"/>
      <c r="C106" s="14">
        <f>IF(AND(A106&lt;&gt;"",COUNTIF($A$14:$A$113,A106)=1),COUNTIFS('Lista de Presença'!$P$2:$P$101,"OK",'Lista de Presença'!$B$2:$B$101,A106),"")</f>
      </c>
      <c r="D106" s="14">
        <f>IF(AND(A106&lt;&gt;"",COUNTIF($A$14:$A$113,A106)=1),COUNTIFS('Lista de Presença'!$P$2:$P$101,"OK",'Lista de Presença'!$B$2:$B$101,A106,'Lista de Presença'!$I$2:$I$101,"Presente"),"")</f>
      </c>
      <c r="E106" s="14">
        <f>IF(AND(A106&lt;&gt;"",COUNTIF($A$14:$A$113,A106)=1),COUNTIFS('Lista de Presença'!$P$2:$P$101,"OK",'Lista de Presença'!$B$2:$B$101,A106,'Lista de Presença'!$I$2:$I$101,"Ausente"),"")</f>
      </c>
      <c r="F106" s="14">
        <f>IF(AND(A106&lt;&gt;"",COUNTIF($A$14:$A$113,A106)=1),COUNTIFS('Lista de Presença'!$P$2:$P$101,"OK",'Lista de Presença'!$B$2:$B$101,A106,'Lista de Presença'!$I$2:$I$101,"Atrasado"),"")</f>
      </c>
      <c r="G106" s="14">
        <f>IF(AND(A106&lt;&gt;"",COUNTIF($A$14:$A$113,A106)=1),COUNTIFS('Lista de Presença'!$P$2:$P$101,"OK",'Lista de Presença'!$B$2:$B$101,A106,'Lista de Presença'!$I$2:$I$101,"Justificado"),"")</f>
      </c>
      <c r="H106" s="15">
        <f>IF(AND(A106&lt;&gt;"",COUNTIF($A$14:$A$113,A106)=1),IFERROR((D106+F106)/C106,0),"")</f>
      </c>
    </row>
    <row r="107" ht="23" customHeight="1">
      <c r="A107" s="3" t="n"/>
      <c r="B107" s="7" t="n"/>
      <c r="C107" s="16">
        <f>IF(AND(A107&lt;&gt;"",COUNTIF($A$14:$A$113,A107)=1),COUNTIFS('Lista de Presença'!$P$2:$P$101,"OK",'Lista de Presença'!$B$2:$B$101,A107),"")</f>
      </c>
      <c r="D107" s="16">
        <f>IF(AND(A107&lt;&gt;"",COUNTIF($A$14:$A$113,A107)=1),COUNTIFS('Lista de Presença'!$P$2:$P$101,"OK",'Lista de Presença'!$B$2:$B$101,A107,'Lista de Presença'!$I$2:$I$101,"Presente"),"")</f>
      </c>
      <c r="E107" s="16">
        <f>IF(AND(A107&lt;&gt;"",COUNTIF($A$14:$A$113,A107)=1),COUNTIFS('Lista de Presença'!$P$2:$P$101,"OK",'Lista de Presença'!$B$2:$B$101,A107,'Lista de Presença'!$I$2:$I$101,"Ausente"),"")</f>
      </c>
      <c r="F107" s="16">
        <f>IF(AND(A107&lt;&gt;"",COUNTIF($A$14:$A$113,A107)=1),COUNTIFS('Lista de Presença'!$P$2:$P$101,"OK",'Lista de Presença'!$B$2:$B$101,A107,'Lista de Presença'!$I$2:$I$101,"Atrasado"),"")</f>
      </c>
      <c r="G107" s="16">
        <f>IF(AND(A107&lt;&gt;"",COUNTIF($A$14:$A$113,A107)=1),COUNTIFS('Lista de Presença'!$P$2:$P$101,"OK",'Lista de Presença'!$B$2:$B$101,A107,'Lista de Presença'!$I$2:$I$101,"Justificado"),"")</f>
      </c>
      <c r="H107" s="13">
        <f>IF(AND(A107&lt;&gt;"",COUNTIF($A$14:$A$113,A107)=1),IFERROR((D107+F107)/C107,0),"")</f>
      </c>
    </row>
    <row r="108" ht="23" customHeight="1">
      <c r="A108" s="3" t="n"/>
      <c r="B108" s="7" t="n"/>
      <c r="C108" s="14">
        <f>IF(AND(A108&lt;&gt;"",COUNTIF($A$14:$A$113,A108)=1),COUNTIFS('Lista de Presença'!$P$2:$P$101,"OK",'Lista de Presença'!$B$2:$B$101,A108),"")</f>
      </c>
      <c r="D108" s="14">
        <f>IF(AND(A108&lt;&gt;"",COUNTIF($A$14:$A$113,A108)=1),COUNTIFS('Lista de Presença'!$P$2:$P$101,"OK",'Lista de Presença'!$B$2:$B$101,A108,'Lista de Presença'!$I$2:$I$101,"Presente"),"")</f>
      </c>
      <c r="E108" s="14">
        <f>IF(AND(A108&lt;&gt;"",COUNTIF($A$14:$A$113,A108)=1),COUNTIFS('Lista de Presença'!$P$2:$P$101,"OK",'Lista de Presença'!$B$2:$B$101,A108,'Lista de Presença'!$I$2:$I$101,"Ausente"),"")</f>
      </c>
      <c r="F108" s="14">
        <f>IF(AND(A108&lt;&gt;"",COUNTIF($A$14:$A$113,A108)=1),COUNTIFS('Lista de Presença'!$P$2:$P$101,"OK",'Lista de Presença'!$B$2:$B$101,A108,'Lista de Presença'!$I$2:$I$101,"Atrasado"),"")</f>
      </c>
      <c r="G108" s="14">
        <f>IF(AND(A108&lt;&gt;"",COUNTIF($A$14:$A$113,A108)=1),COUNTIFS('Lista de Presença'!$P$2:$P$101,"OK",'Lista de Presença'!$B$2:$B$101,A108,'Lista de Presença'!$I$2:$I$101,"Justificado"),"")</f>
      </c>
      <c r="H108" s="15">
        <f>IF(AND(A108&lt;&gt;"",COUNTIF($A$14:$A$113,A108)=1),IFERROR((D108+F108)/C108,0),"")</f>
      </c>
    </row>
    <row r="109" ht="23" customHeight="1">
      <c r="A109" s="3" t="n"/>
      <c r="B109" s="7" t="n"/>
      <c r="C109" s="16">
        <f>IF(AND(A109&lt;&gt;"",COUNTIF($A$14:$A$113,A109)=1),COUNTIFS('Lista de Presença'!$P$2:$P$101,"OK",'Lista de Presença'!$B$2:$B$101,A109),"")</f>
      </c>
      <c r="D109" s="16">
        <f>IF(AND(A109&lt;&gt;"",COUNTIF($A$14:$A$113,A109)=1),COUNTIFS('Lista de Presença'!$P$2:$P$101,"OK",'Lista de Presença'!$B$2:$B$101,A109,'Lista de Presença'!$I$2:$I$101,"Presente"),"")</f>
      </c>
      <c r="E109" s="16">
        <f>IF(AND(A109&lt;&gt;"",COUNTIF($A$14:$A$113,A109)=1),COUNTIFS('Lista de Presença'!$P$2:$P$101,"OK",'Lista de Presença'!$B$2:$B$101,A109,'Lista de Presença'!$I$2:$I$101,"Ausente"),"")</f>
      </c>
      <c r="F109" s="16">
        <f>IF(AND(A109&lt;&gt;"",COUNTIF($A$14:$A$113,A109)=1),COUNTIFS('Lista de Presença'!$P$2:$P$101,"OK",'Lista de Presença'!$B$2:$B$101,A109,'Lista de Presença'!$I$2:$I$101,"Atrasado"),"")</f>
      </c>
      <c r="G109" s="16">
        <f>IF(AND(A109&lt;&gt;"",COUNTIF($A$14:$A$113,A109)=1),COUNTIFS('Lista de Presença'!$P$2:$P$101,"OK",'Lista de Presença'!$B$2:$B$101,A109,'Lista de Presença'!$I$2:$I$101,"Justificado"),"")</f>
      </c>
      <c r="H109" s="13">
        <f>IF(AND(A109&lt;&gt;"",COUNTIF($A$14:$A$113,A109)=1),IFERROR((D109+F109)/C109,0),"")</f>
      </c>
    </row>
    <row r="110" ht="23" customHeight="1">
      <c r="A110" s="3" t="n"/>
      <c r="B110" s="7" t="n"/>
      <c r="C110" s="14">
        <f>IF(AND(A110&lt;&gt;"",COUNTIF($A$14:$A$113,A110)=1),COUNTIFS('Lista de Presença'!$P$2:$P$101,"OK",'Lista de Presença'!$B$2:$B$101,A110),"")</f>
      </c>
      <c r="D110" s="14">
        <f>IF(AND(A110&lt;&gt;"",COUNTIF($A$14:$A$113,A110)=1),COUNTIFS('Lista de Presença'!$P$2:$P$101,"OK",'Lista de Presença'!$B$2:$B$101,A110,'Lista de Presença'!$I$2:$I$101,"Presente"),"")</f>
      </c>
      <c r="E110" s="14">
        <f>IF(AND(A110&lt;&gt;"",COUNTIF($A$14:$A$113,A110)=1),COUNTIFS('Lista de Presença'!$P$2:$P$101,"OK",'Lista de Presença'!$B$2:$B$101,A110,'Lista de Presença'!$I$2:$I$101,"Ausente"),"")</f>
      </c>
      <c r="F110" s="14">
        <f>IF(AND(A110&lt;&gt;"",COUNTIF($A$14:$A$113,A110)=1),COUNTIFS('Lista de Presença'!$P$2:$P$101,"OK",'Lista de Presença'!$B$2:$B$101,A110,'Lista de Presença'!$I$2:$I$101,"Atrasado"),"")</f>
      </c>
      <c r="G110" s="14">
        <f>IF(AND(A110&lt;&gt;"",COUNTIF($A$14:$A$113,A110)=1),COUNTIFS('Lista de Presença'!$P$2:$P$101,"OK",'Lista de Presença'!$B$2:$B$101,A110,'Lista de Presença'!$I$2:$I$101,"Justificado"),"")</f>
      </c>
      <c r="H110" s="15">
        <f>IF(AND(A110&lt;&gt;"",COUNTIF($A$14:$A$113,A110)=1),IFERROR((D110+F110)/C110,0),"")</f>
      </c>
    </row>
    <row r="111" ht="23" customHeight="1">
      <c r="A111" s="3" t="n"/>
      <c r="B111" s="7" t="n"/>
      <c r="C111" s="16">
        <f>IF(AND(A111&lt;&gt;"",COUNTIF($A$14:$A$113,A111)=1),COUNTIFS('Lista de Presença'!$P$2:$P$101,"OK",'Lista de Presença'!$B$2:$B$101,A111),"")</f>
      </c>
      <c r="D111" s="16">
        <f>IF(AND(A111&lt;&gt;"",COUNTIF($A$14:$A$113,A111)=1),COUNTIFS('Lista de Presença'!$P$2:$P$101,"OK",'Lista de Presença'!$B$2:$B$101,A111,'Lista de Presença'!$I$2:$I$101,"Presente"),"")</f>
      </c>
      <c r="E111" s="16">
        <f>IF(AND(A111&lt;&gt;"",COUNTIF($A$14:$A$113,A111)=1),COUNTIFS('Lista de Presença'!$P$2:$P$101,"OK",'Lista de Presença'!$B$2:$B$101,A111,'Lista de Presença'!$I$2:$I$101,"Ausente"),"")</f>
      </c>
      <c r="F111" s="16">
        <f>IF(AND(A111&lt;&gt;"",COUNTIF($A$14:$A$113,A111)=1),COUNTIFS('Lista de Presença'!$P$2:$P$101,"OK",'Lista de Presença'!$B$2:$B$101,A111,'Lista de Presença'!$I$2:$I$101,"Atrasado"),"")</f>
      </c>
      <c r="G111" s="16">
        <f>IF(AND(A111&lt;&gt;"",COUNTIF($A$14:$A$113,A111)=1),COUNTIFS('Lista de Presença'!$P$2:$P$101,"OK",'Lista de Presença'!$B$2:$B$101,A111,'Lista de Presença'!$I$2:$I$101,"Justificado"),"")</f>
      </c>
      <c r="H111" s="13">
        <f>IF(AND(A111&lt;&gt;"",COUNTIF($A$14:$A$113,A111)=1),IFERROR((D111+F111)/C111,0),"")</f>
      </c>
    </row>
    <row r="112" ht="23" customHeight="1">
      <c r="A112" s="3" t="n"/>
      <c r="B112" s="7" t="n"/>
      <c r="C112" s="14">
        <f>IF(AND(A112&lt;&gt;"",COUNTIF($A$14:$A$113,A112)=1),COUNTIFS('Lista de Presença'!$P$2:$P$101,"OK",'Lista de Presença'!$B$2:$B$101,A112),"")</f>
      </c>
      <c r="D112" s="14">
        <f>IF(AND(A112&lt;&gt;"",COUNTIF($A$14:$A$113,A112)=1),COUNTIFS('Lista de Presença'!$P$2:$P$101,"OK",'Lista de Presença'!$B$2:$B$101,A112,'Lista de Presença'!$I$2:$I$101,"Presente"),"")</f>
      </c>
      <c r="E112" s="14">
        <f>IF(AND(A112&lt;&gt;"",COUNTIF($A$14:$A$113,A112)=1),COUNTIFS('Lista de Presença'!$P$2:$P$101,"OK",'Lista de Presença'!$B$2:$B$101,A112,'Lista de Presença'!$I$2:$I$101,"Ausente"),"")</f>
      </c>
      <c r="F112" s="14">
        <f>IF(AND(A112&lt;&gt;"",COUNTIF($A$14:$A$113,A112)=1),COUNTIFS('Lista de Presença'!$P$2:$P$101,"OK",'Lista de Presença'!$B$2:$B$101,A112,'Lista de Presença'!$I$2:$I$101,"Atrasado"),"")</f>
      </c>
      <c r="G112" s="14">
        <f>IF(AND(A112&lt;&gt;"",COUNTIF($A$14:$A$113,A112)=1),COUNTIFS('Lista de Presença'!$P$2:$P$101,"OK",'Lista de Presença'!$B$2:$B$101,A112,'Lista de Presença'!$I$2:$I$101,"Justificado"),"")</f>
      </c>
      <c r="H112" s="15">
        <f>IF(AND(A112&lt;&gt;"",COUNTIF($A$14:$A$113,A112)=1),IFERROR((D112+F112)/C112,0),"")</f>
      </c>
    </row>
    <row r="113" ht="23" customHeight="1">
      <c r="A113" s="3" t="n"/>
      <c r="B113" s="7" t="n"/>
      <c r="C113" s="16">
        <f>IF(AND(A113&lt;&gt;"",COUNTIF($A$14:$A$113,A113)=1),COUNTIFS('Lista de Presença'!$P$2:$P$101,"OK",'Lista de Presença'!$B$2:$B$101,A113),"")</f>
      </c>
      <c r="D113" s="16">
        <f>IF(AND(A113&lt;&gt;"",COUNTIF($A$14:$A$113,A113)=1),COUNTIFS('Lista de Presença'!$P$2:$P$101,"OK",'Lista de Presença'!$B$2:$B$101,A113,'Lista de Presença'!$I$2:$I$101,"Presente"),"")</f>
      </c>
      <c r="E113" s="16">
        <f>IF(AND(A113&lt;&gt;"",COUNTIF($A$14:$A$113,A113)=1),COUNTIFS('Lista de Presença'!$P$2:$P$101,"OK",'Lista de Presença'!$B$2:$B$101,A113,'Lista de Presença'!$I$2:$I$101,"Ausente"),"")</f>
      </c>
      <c r="F113" s="16">
        <f>IF(AND(A113&lt;&gt;"",COUNTIF($A$14:$A$113,A113)=1),COUNTIFS('Lista de Presença'!$P$2:$P$101,"OK",'Lista de Presença'!$B$2:$B$101,A113,'Lista de Presença'!$I$2:$I$101,"Atrasado"),"")</f>
      </c>
      <c r="G113" s="16">
        <f>IF(AND(A113&lt;&gt;"",COUNTIF($A$14:$A$113,A113)=1),COUNTIFS('Lista de Presença'!$P$2:$P$101,"OK",'Lista de Presença'!$B$2:$B$101,A113,'Lista de Presença'!$I$2:$I$101,"Justificado"),"")</f>
      </c>
      <c r="H113" s="13">
        <f>IF(AND(A113&lt;&gt;"",COUNTIF($A$14:$A$113,A113)=1),IFERROR((D113+F113)/C113,0),"")</f>
      </c>
    </row>
  </sheetData>
  <autoFilter ref="A13:H113"/>
  <mergeCells count="1">
    <mergeCell ref="A1:H1"/>
  </mergeCells>
  <pageMargins left=".25" right=".25" top=".3" bottom=".3" header=".1" footer=".1"/>
  <pageSetup paperSize="9" orientation="landscape" fitToWidth="1" fitToHeight="1"/>
  <drawing ns1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37" customWidth="1" min="3" max="3"/>
    <col width="20" customWidth="1" min="4" max="4"/>
    <col width="32" customWidth="1" min="5" max="5"/>
    <col width="26" customWidth="1" min="6" max="6"/>
  </cols>
  <sheetData>
    <row r="1" ht="32" customHeight="1">
      <c r="A1" s="1" t="inlineStr">
        <is>
          <t>Código do participante</t>
        </is>
      </c>
      <c r="B1" s="1" t="inlineStr">
        <is>
          <t>Nome completo</t>
        </is>
      </c>
      <c r="C1" s="1" t="inlineStr">
        <is>
          <t>Empresa (opcional)</t>
        </is>
      </c>
      <c r="D1" s="1" t="inlineStr">
        <is>
          <t>Cidade/UF</t>
        </is>
      </c>
      <c r="E1" s="1" t="inlineStr">
        <is>
          <t>E-mail</t>
        </is>
      </c>
      <c r="F1" s="1" t="inlineStr">
        <is>
          <t>Tipo de negócio</t>
        </is>
      </c>
    </row>
    <row r="2" ht="23" customHeight="1">
      <c r="A2" s="17" t="inlineStr">
        <is>
          <t>P001</t>
        </is>
      </c>
      <c r="B2" s="7" t="inlineStr">
        <is>
          <t>Ana Paula Souza</t>
        </is>
      </c>
      <c r="C2" s="18" t="inlineStr">
        <is>
          <t>Ana Moda</t>
        </is>
      </c>
      <c r="D2" s="7" t="inlineStr">
        <is>
          <t>São Paulo/SP</t>
        </is>
      </c>
      <c r="E2" s="7" t="inlineStr">
        <is>
          <t>participante1@example.com</t>
        </is>
      </c>
      <c r="F2" s="7" t="inlineStr">
        <is>
          <t>Comércio varejista</t>
        </is>
      </c>
    </row>
    <row r="3" ht="23" customHeight="1">
      <c r="A3" s="17" t="inlineStr">
        <is>
          <t>P002</t>
        </is>
      </c>
      <c r="B3" s="7" t="inlineStr">
        <is>
          <t>Carlos Eduardo Lima</t>
        </is>
      </c>
      <c r="C3" s="18" t="inlineStr">
        <is>
          <t>Lima Utilidades</t>
        </is>
      </c>
      <c r="D3" s="7" t="inlineStr">
        <is>
          <t>Campinas/SP</t>
        </is>
      </c>
      <c r="E3" s="7" t="inlineStr">
        <is>
          <t>participante2@example.com</t>
        </is>
      </c>
      <c r="F3" s="7" t="inlineStr">
        <is>
          <t>Comércio varejista</t>
        </is>
      </c>
    </row>
    <row r="4" ht="23" customHeight="1">
      <c r="A4" s="17" t="inlineStr">
        <is>
          <t>P003</t>
        </is>
      </c>
      <c r="B4" s="7" t="inlineStr">
        <is>
          <t>Juliana Mendes</t>
        </is>
      </c>
      <c r="C4" s="18" t="inlineStr">
        <is>
          <t>JM Consultoria</t>
        </is>
      </c>
      <c r="D4" s="7" t="inlineStr">
        <is>
          <t>Curitiba/PR</t>
        </is>
      </c>
      <c r="E4" s="7" t="inlineStr">
        <is>
          <t>participante3@example.com</t>
        </is>
      </c>
      <c r="F4" s="7" t="inlineStr">
        <is>
          <t>Serviços administrativos</t>
        </is>
      </c>
    </row>
    <row r="5" ht="23" customHeight="1">
      <c r="A5" s="17" t="inlineStr">
        <is>
          <t>P004</t>
        </is>
      </c>
      <c r="B5" s="7" t="inlineStr">
        <is>
          <t>Marcos Vinícius Rocha</t>
        </is>
      </c>
      <c r="C5" s="18" t="inlineStr">
        <is>
          <t>Rocha Reparos</t>
        </is>
      </c>
      <c r="D5" s="7" t="inlineStr">
        <is>
          <t>Belo Horizonte/MG</t>
        </is>
      </c>
      <c r="E5" s="7" t="inlineStr">
        <is>
          <t>participante4@example.com</t>
        </is>
      </c>
      <c r="F5" s="7" t="inlineStr">
        <is>
          <t>Manutenção</t>
        </is>
      </c>
    </row>
    <row r="6" ht="23" customHeight="1">
      <c r="A6" s="17" t="inlineStr">
        <is>
          <t>P005</t>
        </is>
      </c>
      <c r="B6" s="7" t="inlineStr">
        <is>
          <t>Fernanda Alves</t>
        </is>
      </c>
      <c r="C6" s="18" t="inlineStr">
        <is>
          <t>Sabor da Vila</t>
        </is>
      </c>
      <c r="D6" s="7" t="inlineStr">
        <is>
          <t>Recife/PE</t>
        </is>
      </c>
      <c r="E6" s="7" t="inlineStr">
        <is>
          <t>participante5@example.com</t>
        </is>
      </c>
      <c r="F6" s="7" t="inlineStr">
        <is>
          <t>Alimentação</t>
        </is>
      </c>
    </row>
    <row r="7" ht="23" customHeight="1">
      <c r="A7" s="17" t="inlineStr">
        <is>
          <t>P006</t>
        </is>
      </c>
      <c r="B7" s="7" t="inlineStr">
        <is>
          <t>João Pedro Martins</t>
        </is>
      </c>
      <c r="C7" s="18" t="inlineStr">
        <is>
          <t>JP Marketing</t>
        </is>
      </c>
      <c r="D7" s="7" t="inlineStr">
        <is>
          <t>Salvador/BA</t>
        </is>
      </c>
      <c r="E7" s="7" t="inlineStr">
        <is>
          <t>participante6@example.com</t>
        </is>
      </c>
      <c r="F7" s="7" t="inlineStr">
        <is>
          <t>Marketing digital</t>
        </is>
      </c>
    </row>
    <row r="8" ht="23" customHeight="1">
      <c r="A8" s="17" t="inlineStr">
        <is>
          <t>P007</t>
        </is>
      </c>
      <c r="B8" s="7" t="inlineStr">
        <is>
          <t>Carla Regina Santos</t>
        </is>
      </c>
      <c r="C8" s="18" t="inlineStr">
        <is>
          <t>Carla Beleza</t>
        </is>
      </c>
      <c r="D8" s="7" t="inlineStr">
        <is>
          <t>Porto Alegre/RS</t>
        </is>
      </c>
      <c r="E8" s="7" t="inlineStr">
        <is>
          <t>participante7@example.com</t>
        </is>
      </c>
      <c r="F8" s="7" t="inlineStr">
        <is>
          <t>Serviços administrativos</t>
        </is>
      </c>
    </row>
    <row r="9" ht="23" customHeight="1">
      <c r="A9" s="17" t="inlineStr">
        <is>
          <t>P008</t>
        </is>
      </c>
      <c r="B9" s="7" t="inlineStr">
        <is>
          <t>Lucas Ferreira Gomes</t>
        </is>
      </c>
      <c r="C9" s="18" t="inlineStr">
        <is>
          <t>LF Tech</t>
        </is>
      </c>
      <c r="D9" s="7" t="inlineStr">
        <is>
          <t>Rio de Janeiro/RJ</t>
        </is>
      </c>
      <c r="E9" s="7" t="inlineStr">
        <is>
          <t>participante8@example.com</t>
        </is>
      </c>
      <c r="F9" s="7" t="inlineStr">
        <is>
          <t>Marketing digital</t>
        </is>
      </c>
    </row>
    <row r="10" ht="23" customHeight="1">
      <c r="A10" s="17" t="inlineStr">
        <is>
          <t>P009</t>
        </is>
      </c>
      <c r="B10" s="7" t="inlineStr">
        <is>
          <t>Maria Clara Oliveira</t>
        </is>
      </c>
      <c r="C10" s="18" t="inlineStr">
        <is>
          <t>Doce Encanto</t>
        </is>
      </c>
      <c r="D10" s="7" t="inlineStr">
        <is>
          <t>Fortaleza/CE</t>
        </is>
      </c>
      <c r="E10" s="7" t="inlineStr">
        <is>
          <t>participante9@example.com</t>
        </is>
      </c>
      <c r="F10" s="7" t="inlineStr">
        <is>
          <t>Alimentação</t>
        </is>
      </c>
    </row>
    <row r="11" ht="23" customHeight="1">
      <c r="A11" s="17" t="inlineStr">
        <is>
          <t>P010</t>
        </is>
      </c>
      <c r="B11" s="7" t="inlineStr">
        <is>
          <t>Pedro Henrique Costa</t>
        </is>
      </c>
      <c r="C11" s="18" t="inlineStr">
        <is>
          <t>Costa Manutenção</t>
        </is>
      </c>
      <c r="D11" s="7" t="inlineStr">
        <is>
          <t>Goiânia/GO</t>
        </is>
      </c>
      <c r="E11" s="7" t="inlineStr">
        <is>
          <t>participante10@example.com</t>
        </is>
      </c>
      <c r="F11" s="7" t="inlineStr">
        <is>
          <t>Manutenção</t>
        </is>
      </c>
    </row>
    <row r="12" ht="23" customHeight="1">
      <c r="A12" s="17" t="n"/>
      <c r="B12" s="7" t="n"/>
      <c r="C12" s="18" t="n"/>
      <c r="D12" s="7" t="n"/>
      <c r="E12" s="7" t="n"/>
      <c r="F12" s="7" t="n"/>
    </row>
    <row r="13" ht="23" customHeight="1">
      <c r="A13" s="17" t="n"/>
      <c r="B13" s="7" t="n"/>
      <c r="C13" s="18" t="n"/>
      <c r="D13" s="7" t="n"/>
      <c r="E13" s="7" t="n"/>
      <c r="F13" s="7" t="n"/>
    </row>
    <row r="14" ht="23" customHeight="1">
      <c r="A14" s="17" t="n"/>
      <c r="B14" s="7" t="n"/>
      <c r="C14" s="18" t="n"/>
      <c r="D14" s="7" t="n"/>
      <c r="E14" s="7" t="n"/>
      <c r="F14" s="7" t="n"/>
    </row>
    <row r="15" ht="23" customHeight="1">
      <c r="A15" s="17" t="n"/>
      <c r="B15" s="7" t="n"/>
      <c r="C15" s="18" t="n"/>
      <c r="D15" s="7" t="n"/>
      <c r="E15" s="7" t="n"/>
      <c r="F15" s="7" t="n"/>
    </row>
    <row r="16" ht="23" customHeight="1">
      <c r="A16" s="17" t="n"/>
      <c r="B16" s="7" t="n"/>
      <c r="C16" s="18" t="n"/>
      <c r="D16" s="7" t="n"/>
      <c r="E16" s="7" t="n"/>
      <c r="F16" s="7" t="n"/>
    </row>
    <row r="17" ht="23" customHeight="1">
      <c r="A17" s="17" t="n"/>
      <c r="B17" s="7" t="n"/>
      <c r="C17" s="18" t="n"/>
      <c r="D17" s="7" t="n"/>
      <c r="E17" s="7" t="n"/>
      <c r="F17" s="7" t="n"/>
    </row>
    <row r="18" ht="23" customHeight="1">
      <c r="A18" s="17" t="n"/>
      <c r="B18" s="7" t="n"/>
      <c r="C18" s="18" t="n"/>
      <c r="D18" s="7" t="n"/>
      <c r="E18" s="7" t="n"/>
      <c r="F18" s="7" t="n"/>
    </row>
    <row r="19" ht="23" customHeight="1">
      <c r="A19" s="17" t="n"/>
      <c r="B19" s="7" t="n"/>
      <c r="C19" s="18" t="n"/>
      <c r="D19" s="7" t="n"/>
      <c r="E19" s="7" t="n"/>
      <c r="F19" s="7" t="n"/>
    </row>
    <row r="20" ht="23" customHeight="1">
      <c r="A20" s="17" t="n"/>
      <c r="B20" s="7" t="n"/>
      <c r="C20" s="18" t="n"/>
      <c r="D20" s="7" t="n"/>
      <c r="E20" s="7" t="n"/>
      <c r="F20" s="7" t="n"/>
    </row>
    <row r="21" ht="23" customHeight="1">
      <c r="A21" s="17" t="n"/>
      <c r="B21" s="7" t="n"/>
      <c r="C21" s="18" t="n"/>
      <c r="D21" s="7" t="n"/>
      <c r="E21" s="7" t="n"/>
      <c r="F21" s="7" t="n"/>
    </row>
    <row r="22" ht="23" customHeight="1">
      <c r="A22" s="17" t="n"/>
      <c r="B22" s="7" t="n"/>
      <c r="C22" s="18" t="n"/>
      <c r="D22" s="7" t="n"/>
      <c r="E22" s="7" t="n"/>
      <c r="F22" s="7" t="n"/>
    </row>
    <row r="23" ht="23" customHeight="1">
      <c r="A23" s="17" t="n"/>
      <c r="B23" s="7" t="n"/>
      <c r="C23" s="18" t="n"/>
      <c r="D23" s="7" t="n"/>
      <c r="E23" s="7" t="n"/>
      <c r="F23" s="7" t="n"/>
    </row>
    <row r="24" ht="23" customHeight="1">
      <c r="A24" s="17" t="n"/>
      <c r="B24" s="7" t="n"/>
      <c r="C24" s="18" t="n"/>
      <c r="D24" s="7" t="n"/>
      <c r="E24" s="7" t="n"/>
      <c r="F24" s="7" t="n"/>
    </row>
    <row r="25" ht="23" customHeight="1">
      <c r="A25" s="17" t="n"/>
      <c r="B25" s="7" t="n"/>
      <c r="C25" s="18" t="n"/>
      <c r="D25" s="7" t="n"/>
      <c r="E25" s="7" t="n"/>
      <c r="F25" s="7" t="n"/>
    </row>
    <row r="26" ht="23" customHeight="1">
      <c r="A26" s="17" t="n"/>
      <c r="B26" s="7" t="n"/>
      <c r="C26" s="18" t="n"/>
      <c r="D26" s="7" t="n"/>
      <c r="E26" s="7" t="n"/>
      <c r="F26" s="7" t="n"/>
    </row>
    <row r="27" ht="23" customHeight="1">
      <c r="A27" s="17" t="n"/>
      <c r="B27" s="7" t="n"/>
      <c r="C27" s="18" t="n"/>
      <c r="D27" s="7" t="n"/>
      <c r="E27" s="7" t="n"/>
      <c r="F27" s="7" t="n"/>
    </row>
    <row r="28" ht="23" customHeight="1">
      <c r="A28" s="17" t="n"/>
      <c r="B28" s="7" t="n"/>
      <c r="C28" s="18" t="n"/>
      <c r="D28" s="7" t="n"/>
      <c r="E28" s="7" t="n"/>
      <c r="F28" s="7" t="n"/>
    </row>
    <row r="29" ht="23" customHeight="1">
      <c r="A29" s="17" t="n"/>
      <c r="B29" s="7" t="n"/>
      <c r="C29" s="18" t="n"/>
      <c r="D29" s="7" t="n"/>
      <c r="E29" s="7" t="n"/>
      <c r="F29" s="7" t="n"/>
    </row>
    <row r="30" ht="23" customHeight="1">
      <c r="A30" s="17" t="n"/>
      <c r="B30" s="7" t="n"/>
      <c r="C30" s="18" t="n"/>
      <c r="D30" s="7" t="n"/>
      <c r="E30" s="7" t="n"/>
      <c r="F30" s="7" t="n"/>
    </row>
    <row r="31" ht="23" customHeight="1">
      <c r="A31" s="17" t="n"/>
      <c r="B31" s="7" t="n"/>
      <c r="C31" s="18" t="n"/>
      <c r="D31" s="7" t="n"/>
      <c r="E31" s="7" t="n"/>
      <c r="F31" s="7" t="n"/>
    </row>
    <row r="32" ht="23" customHeight="1">
      <c r="A32" s="17" t="n"/>
      <c r="B32" s="7" t="n"/>
      <c r="C32" s="18" t="n"/>
      <c r="D32" s="7" t="n"/>
      <c r="E32" s="7" t="n"/>
      <c r="F32" s="7" t="n"/>
    </row>
    <row r="33" ht="23" customHeight="1">
      <c r="A33" s="17" t="n"/>
      <c r="B33" s="7" t="n"/>
      <c r="C33" s="18" t="n"/>
      <c r="D33" s="7" t="n"/>
      <c r="E33" s="7" t="n"/>
      <c r="F33" s="7" t="n"/>
    </row>
    <row r="34" ht="23" customHeight="1">
      <c r="A34" s="17" t="n"/>
      <c r="B34" s="7" t="n"/>
      <c r="C34" s="18" t="n"/>
      <c r="D34" s="7" t="n"/>
      <c r="E34" s="7" t="n"/>
      <c r="F34" s="7" t="n"/>
    </row>
    <row r="35" ht="23" customHeight="1">
      <c r="A35" s="17" t="n"/>
      <c r="B35" s="7" t="n"/>
      <c r="C35" s="18" t="n"/>
      <c r="D35" s="7" t="n"/>
      <c r="E35" s="7" t="n"/>
      <c r="F35" s="7" t="n"/>
    </row>
    <row r="36" ht="23" customHeight="1">
      <c r="A36" s="17" t="n"/>
      <c r="B36" s="7" t="n"/>
      <c r="C36" s="18" t="n"/>
      <c r="D36" s="7" t="n"/>
      <c r="E36" s="7" t="n"/>
      <c r="F36" s="7" t="n"/>
    </row>
    <row r="37" ht="23" customHeight="1">
      <c r="A37" s="17" t="n"/>
      <c r="B37" s="7" t="n"/>
      <c r="C37" s="18" t="n"/>
      <c r="D37" s="7" t="n"/>
      <c r="E37" s="7" t="n"/>
      <c r="F37" s="7" t="n"/>
    </row>
    <row r="38" ht="23" customHeight="1">
      <c r="A38" s="17" t="n"/>
      <c r="B38" s="7" t="n"/>
      <c r="C38" s="18" t="n"/>
      <c r="D38" s="7" t="n"/>
      <c r="E38" s="7" t="n"/>
      <c r="F38" s="7" t="n"/>
    </row>
    <row r="39" ht="23" customHeight="1">
      <c r="A39" s="17" t="n"/>
      <c r="B39" s="7" t="n"/>
      <c r="C39" s="18" t="n"/>
      <c r="D39" s="7" t="n"/>
      <c r="E39" s="7" t="n"/>
      <c r="F39" s="7" t="n"/>
    </row>
    <row r="40" ht="23" customHeight="1">
      <c r="A40" s="17" t="n"/>
      <c r="B40" s="7" t="n"/>
      <c r="C40" s="18" t="n"/>
      <c r="D40" s="7" t="n"/>
      <c r="E40" s="7" t="n"/>
      <c r="F40" s="7" t="n"/>
    </row>
    <row r="41" ht="23" customHeight="1">
      <c r="A41" s="17" t="n"/>
      <c r="B41" s="7" t="n"/>
      <c r="C41" s="18" t="n"/>
      <c r="D41" s="7" t="n"/>
      <c r="E41" s="7" t="n"/>
      <c r="F41" s="7" t="n"/>
    </row>
    <row r="42" ht="23" customHeight="1">
      <c r="A42" s="17" t="n"/>
      <c r="B42" s="7" t="n"/>
      <c r="C42" s="18" t="n"/>
      <c r="D42" s="7" t="n"/>
      <c r="E42" s="7" t="n"/>
      <c r="F42" s="7" t="n"/>
    </row>
    <row r="43" ht="23" customHeight="1">
      <c r="A43" s="17" t="n"/>
      <c r="B43" s="7" t="n"/>
      <c r="C43" s="18" t="n"/>
      <c r="D43" s="7" t="n"/>
      <c r="E43" s="7" t="n"/>
      <c r="F43" s="7" t="n"/>
    </row>
    <row r="44" ht="23" customHeight="1">
      <c r="A44" s="17" t="n"/>
      <c r="B44" s="7" t="n"/>
      <c r="C44" s="18" t="n"/>
      <c r="D44" s="7" t="n"/>
      <c r="E44" s="7" t="n"/>
      <c r="F44" s="7" t="n"/>
    </row>
    <row r="45" ht="23" customHeight="1">
      <c r="A45" s="17" t="n"/>
      <c r="B45" s="7" t="n"/>
      <c r="C45" s="18" t="n"/>
      <c r="D45" s="7" t="n"/>
      <c r="E45" s="7" t="n"/>
      <c r="F45" s="7" t="n"/>
    </row>
    <row r="46" ht="23" customHeight="1">
      <c r="A46" s="17" t="n"/>
      <c r="B46" s="7" t="n"/>
      <c r="C46" s="18" t="n"/>
      <c r="D46" s="7" t="n"/>
      <c r="E46" s="7" t="n"/>
      <c r="F46" s="7" t="n"/>
    </row>
    <row r="47" ht="23" customHeight="1">
      <c r="A47" s="17" t="n"/>
      <c r="B47" s="7" t="n"/>
      <c r="C47" s="18" t="n"/>
      <c r="D47" s="7" t="n"/>
      <c r="E47" s="7" t="n"/>
      <c r="F47" s="7" t="n"/>
    </row>
    <row r="48" ht="23" customHeight="1">
      <c r="A48" s="17" t="n"/>
      <c r="B48" s="7" t="n"/>
      <c r="C48" s="18" t="n"/>
      <c r="D48" s="7" t="n"/>
      <c r="E48" s="7" t="n"/>
      <c r="F48" s="7" t="n"/>
    </row>
    <row r="49" ht="23" customHeight="1">
      <c r="A49" s="17" t="n"/>
      <c r="B49" s="7" t="n"/>
      <c r="C49" s="18" t="n"/>
      <c r="D49" s="7" t="n"/>
      <c r="E49" s="7" t="n"/>
      <c r="F49" s="7" t="n"/>
    </row>
    <row r="50" ht="23" customHeight="1">
      <c r="A50" s="17" t="n"/>
      <c r="B50" s="7" t="n"/>
      <c r="C50" s="18" t="n"/>
      <c r="D50" s="7" t="n"/>
      <c r="E50" s="7" t="n"/>
      <c r="F50" s="7" t="n"/>
    </row>
    <row r="51" ht="23" customHeight="1">
      <c r="A51" s="17" t="n"/>
      <c r="B51" s="7" t="n"/>
      <c r="C51" s="18" t="n"/>
      <c r="D51" s="7" t="n"/>
      <c r="E51" s="7" t="n"/>
      <c r="F51" s="7" t="n"/>
    </row>
    <row r="52" ht="23" customHeight="1">
      <c r="A52" s="17" t="n"/>
      <c r="B52" s="7" t="n"/>
      <c r="C52" s="18" t="n"/>
      <c r="D52" s="7" t="n"/>
      <c r="E52" s="7" t="n"/>
      <c r="F52" s="7" t="n"/>
    </row>
    <row r="53" ht="23" customHeight="1">
      <c r="A53" s="17" t="n"/>
      <c r="B53" s="7" t="n"/>
      <c r="C53" s="18" t="n"/>
      <c r="D53" s="7" t="n"/>
      <c r="E53" s="7" t="n"/>
      <c r="F53" s="7" t="n"/>
    </row>
    <row r="54" ht="23" customHeight="1">
      <c r="A54" s="17" t="n"/>
      <c r="B54" s="7" t="n"/>
      <c r="C54" s="18" t="n"/>
      <c r="D54" s="7" t="n"/>
      <c r="E54" s="7" t="n"/>
      <c r="F54" s="7" t="n"/>
    </row>
    <row r="55" ht="23" customHeight="1">
      <c r="A55" s="17" t="n"/>
      <c r="B55" s="7" t="n"/>
      <c r="C55" s="18" t="n"/>
      <c r="D55" s="7" t="n"/>
      <c r="E55" s="7" t="n"/>
      <c r="F55" s="7" t="n"/>
    </row>
    <row r="56" ht="23" customHeight="1">
      <c r="A56" s="17" t="n"/>
      <c r="B56" s="7" t="n"/>
      <c r="C56" s="18" t="n"/>
      <c r="D56" s="7" t="n"/>
      <c r="E56" s="7" t="n"/>
      <c r="F56" s="7" t="n"/>
    </row>
    <row r="57" ht="23" customHeight="1">
      <c r="A57" s="17" t="n"/>
      <c r="B57" s="7" t="n"/>
      <c r="C57" s="18" t="n"/>
      <c r="D57" s="7" t="n"/>
      <c r="E57" s="7" t="n"/>
      <c r="F57" s="7" t="n"/>
    </row>
    <row r="58" ht="23" customHeight="1">
      <c r="A58" s="17" t="n"/>
      <c r="B58" s="7" t="n"/>
      <c r="C58" s="18" t="n"/>
      <c r="D58" s="7" t="n"/>
      <c r="E58" s="7" t="n"/>
      <c r="F58" s="7" t="n"/>
    </row>
    <row r="59" ht="23" customHeight="1">
      <c r="A59" s="17" t="n"/>
      <c r="B59" s="7" t="n"/>
      <c r="C59" s="18" t="n"/>
      <c r="D59" s="7" t="n"/>
      <c r="E59" s="7" t="n"/>
      <c r="F59" s="7" t="n"/>
    </row>
    <row r="60" ht="23" customHeight="1">
      <c r="A60" s="17" t="n"/>
      <c r="B60" s="7" t="n"/>
      <c r="C60" s="18" t="n"/>
      <c r="D60" s="7" t="n"/>
      <c r="E60" s="7" t="n"/>
      <c r="F60" s="7" t="n"/>
    </row>
    <row r="61" ht="23" customHeight="1">
      <c r="A61" s="17" t="n"/>
      <c r="B61" s="7" t="n"/>
      <c r="C61" s="18" t="n"/>
      <c r="D61" s="7" t="n"/>
      <c r="E61" s="7" t="n"/>
      <c r="F61" s="7" t="n"/>
    </row>
    <row r="62" ht="23" customHeight="1">
      <c r="A62" s="17" t="n"/>
      <c r="B62" s="7" t="n"/>
      <c r="C62" s="18" t="n"/>
      <c r="D62" s="7" t="n"/>
      <c r="E62" s="7" t="n"/>
      <c r="F62" s="7" t="n"/>
    </row>
    <row r="63" ht="23" customHeight="1">
      <c r="A63" s="17" t="n"/>
      <c r="B63" s="7" t="n"/>
      <c r="C63" s="18" t="n"/>
      <c r="D63" s="7" t="n"/>
      <c r="E63" s="7" t="n"/>
      <c r="F63" s="7" t="n"/>
    </row>
    <row r="64" ht="23" customHeight="1">
      <c r="A64" s="17" t="n"/>
      <c r="B64" s="7" t="n"/>
      <c r="C64" s="18" t="n"/>
      <c r="D64" s="7" t="n"/>
      <c r="E64" s="7" t="n"/>
      <c r="F64" s="7" t="n"/>
    </row>
    <row r="65" ht="23" customHeight="1">
      <c r="A65" s="17" t="n"/>
      <c r="B65" s="7" t="n"/>
      <c r="C65" s="18" t="n"/>
      <c r="D65" s="7" t="n"/>
      <c r="E65" s="7" t="n"/>
      <c r="F65" s="7" t="n"/>
    </row>
    <row r="66" ht="23" customHeight="1">
      <c r="A66" s="17" t="n"/>
      <c r="B66" s="7" t="n"/>
      <c r="C66" s="18" t="n"/>
      <c r="D66" s="7" t="n"/>
      <c r="E66" s="7" t="n"/>
      <c r="F66" s="7" t="n"/>
    </row>
    <row r="67" ht="23" customHeight="1">
      <c r="A67" s="17" t="n"/>
      <c r="B67" s="7" t="n"/>
      <c r="C67" s="18" t="n"/>
      <c r="D67" s="7" t="n"/>
      <c r="E67" s="7" t="n"/>
      <c r="F67" s="7" t="n"/>
    </row>
    <row r="68" ht="23" customHeight="1">
      <c r="A68" s="17" t="n"/>
      <c r="B68" s="7" t="n"/>
      <c r="C68" s="18" t="n"/>
      <c r="D68" s="7" t="n"/>
      <c r="E68" s="7" t="n"/>
      <c r="F68" s="7" t="n"/>
    </row>
    <row r="69" ht="23" customHeight="1">
      <c r="A69" s="17" t="n"/>
      <c r="B69" s="7" t="n"/>
      <c r="C69" s="18" t="n"/>
      <c r="D69" s="7" t="n"/>
      <c r="E69" s="7" t="n"/>
      <c r="F69" s="7" t="n"/>
    </row>
    <row r="70" ht="23" customHeight="1">
      <c r="A70" s="17" t="n"/>
      <c r="B70" s="7" t="n"/>
      <c r="C70" s="18" t="n"/>
      <c r="D70" s="7" t="n"/>
      <c r="E70" s="7" t="n"/>
      <c r="F70" s="7" t="n"/>
    </row>
    <row r="71" ht="23" customHeight="1">
      <c r="A71" s="17" t="n"/>
      <c r="B71" s="7" t="n"/>
      <c r="C71" s="18" t="n"/>
      <c r="D71" s="7" t="n"/>
      <c r="E71" s="7" t="n"/>
      <c r="F71" s="7" t="n"/>
    </row>
    <row r="72" ht="23" customHeight="1">
      <c r="A72" s="17" t="n"/>
      <c r="B72" s="7" t="n"/>
      <c r="C72" s="18" t="n"/>
      <c r="D72" s="7" t="n"/>
      <c r="E72" s="7" t="n"/>
      <c r="F72" s="7" t="n"/>
    </row>
    <row r="73" ht="23" customHeight="1">
      <c r="A73" s="17" t="n"/>
      <c r="B73" s="7" t="n"/>
      <c r="C73" s="18" t="n"/>
      <c r="D73" s="7" t="n"/>
      <c r="E73" s="7" t="n"/>
      <c r="F73" s="7" t="n"/>
    </row>
    <row r="74" ht="23" customHeight="1">
      <c r="A74" s="17" t="n"/>
      <c r="B74" s="7" t="n"/>
      <c r="C74" s="18" t="n"/>
      <c r="D74" s="7" t="n"/>
      <c r="E74" s="7" t="n"/>
      <c r="F74" s="7" t="n"/>
    </row>
    <row r="75" ht="23" customHeight="1">
      <c r="A75" s="17" t="n"/>
      <c r="B75" s="7" t="n"/>
      <c r="C75" s="18" t="n"/>
      <c r="D75" s="7" t="n"/>
      <c r="E75" s="7" t="n"/>
      <c r="F75" s="7" t="n"/>
    </row>
    <row r="76" ht="23" customHeight="1">
      <c r="A76" s="17" t="n"/>
      <c r="B76" s="7" t="n"/>
      <c r="C76" s="18" t="n"/>
      <c r="D76" s="7" t="n"/>
      <c r="E76" s="7" t="n"/>
      <c r="F76" s="7" t="n"/>
    </row>
    <row r="77" ht="23" customHeight="1">
      <c r="A77" s="17" t="n"/>
      <c r="B77" s="7" t="n"/>
      <c r="C77" s="18" t="n"/>
      <c r="D77" s="7" t="n"/>
      <c r="E77" s="7" t="n"/>
      <c r="F77" s="7" t="n"/>
    </row>
    <row r="78" ht="23" customHeight="1">
      <c r="A78" s="17" t="n"/>
      <c r="B78" s="7" t="n"/>
      <c r="C78" s="18" t="n"/>
      <c r="D78" s="7" t="n"/>
      <c r="E78" s="7" t="n"/>
      <c r="F78" s="7" t="n"/>
    </row>
    <row r="79" ht="23" customHeight="1">
      <c r="A79" s="17" t="n"/>
      <c r="B79" s="7" t="n"/>
      <c r="C79" s="18" t="n"/>
      <c r="D79" s="7" t="n"/>
      <c r="E79" s="7" t="n"/>
      <c r="F79" s="7" t="n"/>
    </row>
    <row r="80" ht="23" customHeight="1">
      <c r="A80" s="17" t="n"/>
      <c r="B80" s="7" t="n"/>
      <c r="C80" s="18" t="n"/>
      <c r="D80" s="7" t="n"/>
      <c r="E80" s="7" t="n"/>
      <c r="F80" s="7" t="n"/>
    </row>
    <row r="81" ht="23" customHeight="1">
      <c r="A81" s="17" t="n"/>
      <c r="B81" s="7" t="n"/>
      <c r="C81" s="18" t="n"/>
      <c r="D81" s="7" t="n"/>
      <c r="E81" s="7" t="n"/>
      <c r="F81" s="7" t="n"/>
    </row>
    <row r="82" ht="23" customHeight="1">
      <c r="A82" s="17" t="n"/>
      <c r="B82" s="7" t="n"/>
      <c r="C82" s="18" t="n"/>
      <c r="D82" s="7" t="n"/>
      <c r="E82" s="7" t="n"/>
      <c r="F82" s="7" t="n"/>
    </row>
    <row r="83" ht="23" customHeight="1">
      <c r="A83" s="17" t="n"/>
      <c r="B83" s="7" t="n"/>
      <c r="C83" s="18" t="n"/>
      <c r="D83" s="7" t="n"/>
      <c r="E83" s="7" t="n"/>
      <c r="F83" s="7" t="n"/>
    </row>
    <row r="84" ht="23" customHeight="1">
      <c r="A84" s="17" t="n"/>
      <c r="B84" s="7" t="n"/>
      <c r="C84" s="18" t="n"/>
      <c r="D84" s="7" t="n"/>
      <c r="E84" s="7" t="n"/>
      <c r="F84" s="7" t="n"/>
    </row>
    <row r="85" ht="23" customHeight="1">
      <c r="A85" s="17" t="n"/>
      <c r="B85" s="7" t="n"/>
      <c r="C85" s="18" t="n"/>
      <c r="D85" s="7" t="n"/>
      <c r="E85" s="7" t="n"/>
      <c r="F85" s="7" t="n"/>
    </row>
    <row r="86" ht="23" customHeight="1">
      <c r="A86" s="17" t="n"/>
      <c r="B86" s="7" t="n"/>
      <c r="C86" s="18" t="n"/>
      <c r="D86" s="7" t="n"/>
      <c r="E86" s="7" t="n"/>
      <c r="F86" s="7" t="n"/>
    </row>
    <row r="87" ht="23" customHeight="1">
      <c r="A87" s="17" t="n"/>
      <c r="B87" s="7" t="n"/>
      <c r="C87" s="18" t="n"/>
      <c r="D87" s="7" t="n"/>
      <c r="E87" s="7" t="n"/>
      <c r="F87" s="7" t="n"/>
    </row>
    <row r="88" ht="23" customHeight="1">
      <c r="A88" s="17" t="n"/>
      <c r="B88" s="7" t="n"/>
      <c r="C88" s="18" t="n"/>
      <c r="D88" s="7" t="n"/>
      <c r="E88" s="7" t="n"/>
      <c r="F88" s="7" t="n"/>
    </row>
    <row r="89" ht="23" customHeight="1">
      <c r="A89" s="17" t="n"/>
      <c r="B89" s="7" t="n"/>
      <c r="C89" s="18" t="n"/>
      <c r="D89" s="7" t="n"/>
      <c r="E89" s="7" t="n"/>
      <c r="F89" s="7" t="n"/>
    </row>
    <row r="90" ht="23" customHeight="1">
      <c r="A90" s="17" t="n"/>
      <c r="B90" s="7" t="n"/>
      <c r="C90" s="18" t="n"/>
      <c r="D90" s="7" t="n"/>
      <c r="E90" s="7" t="n"/>
      <c r="F90" s="7" t="n"/>
    </row>
    <row r="91" ht="23" customHeight="1">
      <c r="A91" s="17" t="n"/>
      <c r="B91" s="7" t="n"/>
      <c r="C91" s="18" t="n"/>
      <c r="D91" s="7" t="n"/>
      <c r="E91" s="7" t="n"/>
      <c r="F91" s="7" t="n"/>
    </row>
    <row r="92" ht="23" customHeight="1">
      <c r="A92" s="17" t="n"/>
      <c r="B92" s="7" t="n"/>
      <c r="C92" s="18" t="n"/>
      <c r="D92" s="7" t="n"/>
      <c r="E92" s="7" t="n"/>
      <c r="F92" s="7" t="n"/>
    </row>
    <row r="93" ht="23" customHeight="1">
      <c r="A93" s="17" t="n"/>
      <c r="B93" s="7" t="n"/>
      <c r="C93" s="18" t="n"/>
      <c r="D93" s="7" t="n"/>
      <c r="E93" s="7" t="n"/>
      <c r="F93" s="7" t="n"/>
    </row>
    <row r="94" ht="23" customHeight="1">
      <c r="A94" s="17" t="n"/>
      <c r="B94" s="7" t="n"/>
      <c r="C94" s="18" t="n"/>
      <c r="D94" s="7" t="n"/>
      <c r="E94" s="7" t="n"/>
      <c r="F94" s="7" t="n"/>
    </row>
    <row r="95" ht="23" customHeight="1">
      <c r="A95" s="17" t="n"/>
      <c r="B95" s="7" t="n"/>
      <c r="C95" s="18" t="n"/>
      <c r="D95" s="7" t="n"/>
      <c r="E95" s="7" t="n"/>
      <c r="F95" s="7" t="n"/>
    </row>
    <row r="96" ht="23" customHeight="1">
      <c r="A96" s="17" t="n"/>
      <c r="B96" s="7" t="n"/>
      <c r="C96" s="18" t="n"/>
      <c r="D96" s="7" t="n"/>
      <c r="E96" s="7" t="n"/>
      <c r="F96" s="7" t="n"/>
    </row>
    <row r="97" ht="23" customHeight="1">
      <c r="A97" s="17" t="n"/>
      <c r="B97" s="7" t="n"/>
      <c r="C97" s="18" t="n"/>
      <c r="D97" s="7" t="n"/>
      <c r="E97" s="7" t="n"/>
      <c r="F97" s="7" t="n"/>
    </row>
    <row r="98" ht="23" customHeight="1">
      <c r="A98" s="17" t="n"/>
      <c r="B98" s="7" t="n"/>
      <c r="C98" s="18" t="n"/>
      <c r="D98" s="7" t="n"/>
      <c r="E98" s="7" t="n"/>
      <c r="F98" s="7" t="n"/>
    </row>
    <row r="99" ht="23" customHeight="1">
      <c r="A99" s="17" t="n"/>
      <c r="B99" s="7" t="n"/>
      <c r="C99" s="18" t="n"/>
      <c r="D99" s="7" t="n"/>
      <c r="E99" s="7" t="n"/>
      <c r="F99" s="7" t="n"/>
    </row>
    <row r="100" ht="23" customHeight="1">
      <c r="A100" s="17" t="n"/>
      <c r="B100" s="7" t="n"/>
      <c r="C100" s="18" t="n"/>
      <c r="D100" s="7" t="n"/>
      <c r="E100" s="7" t="n"/>
      <c r="F100" s="7" t="n"/>
    </row>
    <row r="101" ht="23" customHeight="1">
      <c r="A101" s="17" t="n"/>
      <c r="B101" s="7" t="n"/>
      <c r="C101" s="18" t="n"/>
      <c r="D101" s="7" t="n"/>
      <c r="E101" s="7" t="n"/>
      <c r="F101" s="7" t="n"/>
    </row>
  </sheetData>
  <autoFilter ref="A1:F101"/>
  <dataValidations count="1">
    <dataValidation sqref="F2:F101" showErrorMessage="1" showInputMessage="1" allowBlank="1" type="list">
      <formula1>"Comércio varejista,Serviços administrativos,Alimentação,Marketing digital,Manutenção"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9" customWidth="1" min="2" max="2"/>
    <col width="76" customWidth="1" min="3" max="3"/>
  </cols>
  <sheetData>
    <row r="1" ht="42" customHeight="1">
      <c r="A1" s="30" t="inlineStr">
        <is>
          <t>LISTA DE PRESENÇA — REVISÃO 19/10/2026</t>
        </is>
      </c>
      <c r="B1" s="23"/>
      <c r="C1" s="23"/>
      <c r="D1" s="23"/>
      <c r="E1" s="23"/>
      <c r="F1" s="24"/>
    </row>
    <row r="2" ht="42" customHeight="1">
      <c r="A2" t="inlineStr" s="31">
        <is>
          <t>100 participações (linhas 2:101), 100 participantes e 100 códigos de evento. Exemplos fictícios.</t>
        </is>
      </c>
    </row>
    <row r="3" ht="42" customHeight="1">
      <c r="A3" s="32" t="inlineStr">
        <is>
          <t>Cadastre códigos únicos com nomes em Participantes e no Resumo. Uma linha por data, evento e participante.</t>
        </is>
      </c>
      <c r="B3" s="19"/>
      <c r="C3" s="19"/>
    </row>
    <row r="4" ht="42" customHeight="1">
      <c r="A4" s="33" t="inlineStr">
        <is>
          <t>Presente e Atrasado entram na taxa de participação; Ausente e Justificado permanecem no denominador.</t>
        </is>
      </c>
      <c r="B4" s="20"/>
      <c r="C4" s="20"/>
    </row>
    <row r="5" ht="42" customHeight="1">
      <c r="A5" s="34" t="inlineStr">
        <is>
          <t>Taxa = (Presentes + Atrasados) / registros válidos. Não mede aprovação, aproveitamento ou carga horária mínima.</t>
        </is>
      </c>
      <c r="B5" s="21"/>
      <c r="C5" s="21"/>
    </row>
    <row r="6" ht="42" customHeight="1">
      <c r="A6" s="35" t="inlineStr">
        <is>
          <t>Informe entrada e saída como horas reais. Intervalo em horas decimais: 30 minutos = 0,5.</t>
        </is>
      </c>
      <c r="B6" s="20"/>
      <c r="C6" s="20"/>
    </row>
    <row r="7" ht="42" customHeight="1">
      <c r="A7" s="36" t="inlineStr">
        <is>
          <t>Saída no dia seguinte: 1 atravessa meia-noite; 0 mantém o mesmo dia. Duração bruta deve ser maior que zero e até 24 horas.</t>
        </is>
      </c>
      <c r="B7" s="21"/>
      <c r="C7" s="21"/>
    </row>
    <row r="8" ht="42" customHeight="1">
      <c r="A8" s="37" t="inlineStr">
        <is>
          <t>Para ausência, deixe horários vazios e mantenha intervalo/virada em zero. Não reutilize horários de outra pessoa.</t>
        </is>
      </c>
      <c r="B8" s="20"/>
      <c r="C8" s="20"/>
    </row>
    <row r="9" ht="42" customHeight="1">
      <c r="A9" t="inlineStr" s="38">
        <is>
          <t>Controle sinaliza códigos ausentes/repetidos, duplicidade de participação, datas ou horários inválidos. Essas linhas ficam fora dos indicadores.</t>
        </is>
      </c>
    </row>
    <row r="10" ht="42" customHeight="1">
      <c r="A10" t="inlineStr" s="39">
        <is>
          <t>Média de horas usa apenas quem participou; ausência válida conta como zero no total, sem reduzir a média por participante presente.</t>
        </is>
      </c>
    </row>
    <row r="11" ht="42" customHeight="1">
      <c r="A11" t="inlineStr" s="40">
        <is>
          <t>Compartilhe somente os dados necessários e limite acesso ao cadastro. Empresa e e-mail são opcionais.</t>
        </is>
      </c>
    </row>
    <row r="12" ht="42" customHeight="1">
      <c r="A12" t="inlineStr" s="41">
        <is>
          <t>Para outra sessão do mesmo evento no mesmo dia, use um código próprio. Para ampliar, ajuste todas as fórmulas, listas e resumos.</t>
        </is>
      </c>
    </row>
  </sheetData>
  <mergeCells count="12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2026-09-06T20:18:17Z</dcterms:created>
  <dcterms:modified xmlns:dcterms="http://purl.org/dc/terms/" xmlns:xsi="http://www.w3.org/2001/XMLSchema-instance" xsi:type="dcterms:W3CDTF">2026-09-06T20:18:17Z</dcterms:modified>
</cp:coreProperties>
</file>