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s Fiscai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Produtos" sheetId="3" state="visible" r:id="rId3"/>
    <sheet xmlns:r="http://schemas.openxmlformats.org/officeDocument/2006/relationships" name="Resumo" sheetId="4" state="visible" r:id="rId4"/>
  </sheets>
  <definedNames>
    <definedName name="_xlnm._FilterDatabase" localSheetId="0" hidden="1">'Notas Fiscais'!$A$1:$S$101</definedName>
    <definedName name="_xlnm._FilterDatabase" localSheetId="1" hidden="1">'Clientes'!$A$1:$G$101</definedName>
    <definedName name="_xlnm._FilterDatabase" localSheetId="2" hidden="1">'Produtos'!$A$1:$F$101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R$ #.##0,00"/>
    <numFmt numFmtId="166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 wrapText="1"/>
    </xf>
    <xf numFmtId="0" fontId="1" fillId="6" borderId="1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6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49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das notas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'Resumo'!$A$14:$A$25</f>
            </numRef>
          </cat>
          <val>
            <numRef>
              <f>'Resumo'!$C$14:$C$25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'Resumo'!F13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'Resumo'!$E$14:$E$18</f>
            </numRef>
          </cat>
          <val>
            <numRef>
              <f>'Resumo'!$F$14:$F$18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27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9" customWidth="1" min="4" max="4"/>
    <col width="15" customWidth="1" min="5" max="5"/>
    <col width="17" customWidth="1" min="6" max="6"/>
    <col width="21" customWidth="1" min="7" max="7"/>
    <col width="28" customWidth="1" min="8" max="8"/>
    <col width="19" customWidth="1" min="9" max="9"/>
    <col width="30" customWidth="1" min="10" max="10"/>
    <col width="18" customWidth="1" min="11" max="11"/>
    <col width="12" customWidth="1" min="12" max="12"/>
    <col width="16" customWidth="1" min="13" max="13"/>
    <col width="14" customWidth="1" min="14" max="14"/>
    <col width="16" customWidth="1" min="15" max="15"/>
    <col width="20" customWidth="1" min="16" max="16"/>
    <col width="14" customWidth="1" min="17" max="17"/>
    <col width="32" customWidth="1" min="18" max="18"/>
    <col hidden="1" width="16" customWidth="1" min="19" max="19"/>
  </cols>
  <sheetData>
    <row r="1" ht="34" customHeight="1">
      <c r="A1" s="1" t="inlineStr">
        <is>
          <t>ID</t>
        </is>
      </c>
      <c r="B1" s="1" t="inlineStr">
        <is>
          <t>Tipo</t>
        </is>
      </c>
      <c r="C1" s="1" t="inlineStr">
        <is>
          <t>Número NF</t>
        </is>
      </c>
      <c r="D1" s="1" t="inlineStr">
        <is>
          <t>Série</t>
        </is>
      </c>
      <c r="E1" s="1" t="inlineStr">
        <is>
          <t>Data de emissão</t>
        </is>
      </c>
      <c r="F1" s="1" t="inlineStr">
        <is>
          <t>Data de vencimento</t>
        </is>
      </c>
      <c r="G1" s="1" t="inlineStr">
        <is>
          <t>CNPJ/CPF</t>
        </is>
      </c>
      <c r="H1" s="1" t="inlineStr">
        <is>
          <t>Cliente/Fornecedor</t>
        </is>
      </c>
      <c r="I1" s="1" t="inlineStr">
        <is>
          <t>Cidade/UF</t>
        </is>
      </c>
      <c r="J1" s="1" t="inlineStr">
        <is>
          <t>Produto/Serviço</t>
        </is>
      </c>
      <c r="K1" s="1" t="inlineStr">
        <is>
          <t>Código do produto</t>
        </is>
      </c>
      <c r="L1" s="1" t="inlineStr">
        <is>
          <t>Quantidade</t>
        </is>
      </c>
      <c r="M1" s="1" t="inlineStr">
        <is>
          <t>Valor unitário</t>
        </is>
      </c>
      <c r="N1" s="1" t="inlineStr">
        <is>
          <t>Desconto</t>
        </is>
      </c>
      <c r="O1" s="1" t="inlineStr">
        <is>
          <t>Valor total</t>
        </is>
      </c>
      <c r="P1" s="1" t="inlineStr">
        <is>
          <t>Forma de pagamento</t>
        </is>
      </c>
      <c r="Q1" s="1" t="inlineStr">
        <is>
          <t>Status</t>
        </is>
      </c>
      <c r="R1" s="1" t="inlineStr">
        <is>
          <t>Observações</t>
        </is>
      </c>
      <c r="S1" s="1" t="inlineStr">
        <is>
          <t>Mês de referência</t>
        </is>
      </c>
    </row>
    <row r="2">
      <c r="A2" s="2" t="n">
        <v>1</v>
      </c>
      <c r="B2" s="2" t="inlineStr">
        <is>
          <t>Emitida</t>
        </is>
      </c>
      <c r="C2" s="2" t="n">
        <v>1001</v>
      </c>
      <c r="D2" s="2" t="inlineStr">
        <is>
          <t>1</t>
        </is>
      </c>
      <c r="E2" s="3" t="n">
        <v>46024</v>
      </c>
      <c r="F2" s="3" t="n">
        <v>46039</v>
      </c>
      <c r="G2" s="4" t="inlineStr">
        <is>
          <t>12.345.678/0001-90</t>
        </is>
      </c>
      <c r="H2" s="5">
        <f>IF(G2="","",IFERROR(VLOOKUP(G2,'Clientes'!$A$2:$G$101,2,FALSE),"Não cadastrado"))</f>
        <v/>
      </c>
      <c r="I2" s="5">
        <f>IF(G2="","",IFERROR(VLOOKUP(G2,'Clientes'!$A$2:$G$101,4,FALSE),"Não cadastrado"))</f>
        <v/>
      </c>
      <c r="J2" s="5">
        <f>IF(K2="","",IFERROR(VLOOKUP(K2,'Produtos'!$A$2:$F$101,2,FALSE),"Não cadastrado"))</f>
        <v/>
      </c>
      <c r="K2" s="2" t="inlineStr">
        <is>
          <t>P001</t>
        </is>
      </c>
      <c r="L2" s="2" t="n">
        <v>2</v>
      </c>
      <c r="M2" s="6">
        <f>IF(K2="","",IFERROR(VLOOKUP(K2,'Produtos'!$A$2:$F$101,4,FALSE),0))</f>
        <v/>
      </c>
      <c r="N2" s="7" t="n">
        <v>150</v>
      </c>
      <c r="O2" s="6">
        <f>IF(OR(L2="",M2=""),"",IFERROR(L2*M2-N2,0))</f>
        <v/>
      </c>
      <c r="P2" s="2" t="inlineStr">
        <is>
          <t>Pix</t>
        </is>
      </c>
      <c r="Q2" s="2" t="inlineStr">
        <is>
          <t>Paga</t>
        </is>
      </c>
      <c r="R2" s="4" t="inlineStr">
        <is>
          <t>Consultoria mensal concluída</t>
        </is>
      </c>
      <c r="S2" s="8">
        <f>IF(E2="","",E2-DAY(E2)+1)</f>
        <v/>
      </c>
    </row>
    <row r="3">
      <c r="A3" s="2" t="n">
        <v>2</v>
      </c>
      <c r="B3" s="2" t="inlineStr">
        <is>
          <t>Emitida</t>
        </is>
      </c>
      <c r="C3" s="2" t="n">
        <v>1002</v>
      </c>
      <c r="D3" s="2" t="inlineStr">
        <is>
          <t>1</t>
        </is>
      </c>
      <c r="E3" s="3" t="n">
        <v>46050</v>
      </c>
      <c r="F3" s="3" t="n">
        <v>46065</v>
      </c>
      <c r="G3" s="4" t="inlineStr">
        <is>
          <t>23.456.789/0001-01</t>
        </is>
      </c>
      <c r="H3" s="9">
        <f>IF(G3="","",IFERROR(VLOOKUP(G3,'Clientes'!$A$2:$G$101,2,FALSE),"Não cadastrado"))</f>
        <v/>
      </c>
      <c r="I3" s="9">
        <f>IF(G3="","",IFERROR(VLOOKUP(G3,'Clientes'!$A$2:$G$101,4,FALSE),"Não cadastrado"))</f>
        <v/>
      </c>
      <c r="J3" s="9">
        <f>IF(K3="","",IFERROR(VLOOKUP(K3,'Produtos'!$A$2:$F$101,2,FALSE),"Não cadastrado"))</f>
        <v/>
      </c>
      <c r="K3" s="2" t="inlineStr">
        <is>
          <t>P002</t>
        </is>
      </c>
      <c r="L3" s="2" t="n">
        <v>3</v>
      </c>
      <c r="M3" s="10">
        <f>IF(K3="","",IFERROR(VLOOKUP(K3,'Produtos'!$A$2:$F$101,4,FALSE),0))</f>
        <v/>
      </c>
      <c r="N3" s="7" t="n">
        <v>0</v>
      </c>
      <c r="O3" s="10">
        <f>IF(OR(L3="",M3=""),"",IFERROR(L3*M3-N3,0))</f>
        <v/>
      </c>
      <c r="P3" s="2" t="inlineStr">
        <is>
          <t>Boleto</t>
        </is>
      </c>
      <c r="Q3" s="2" t="inlineStr">
        <is>
          <t>Pendente</t>
        </is>
      </c>
      <c r="R3" s="4" t="inlineStr">
        <is>
          <t>Aguardando confirmação bancária</t>
        </is>
      </c>
      <c r="S3" s="11">
        <f>IF(E3="","",E3-DAY(E3)+1)</f>
        <v/>
      </c>
    </row>
    <row r="4">
      <c r="A4" s="2" t="n">
        <v>3</v>
      </c>
      <c r="B4" s="2" t="inlineStr">
        <is>
          <t>Emitida</t>
        </is>
      </c>
      <c r="C4" s="2" t="n">
        <v>1003</v>
      </c>
      <c r="D4" s="2" t="inlineStr">
        <is>
          <t>1</t>
        </is>
      </c>
      <c r="E4" s="3" t="n">
        <v>46068</v>
      </c>
      <c r="F4" s="3" t="n">
        <v>46083</v>
      </c>
      <c r="G4" s="4" t="inlineStr">
        <is>
          <t>34.567.890/0001-12</t>
        </is>
      </c>
      <c r="H4" s="5">
        <f>IF(G4="","",IFERROR(VLOOKUP(G4,'Clientes'!$A$2:$G$101,2,FALSE),"Não cadastrado"))</f>
        <v/>
      </c>
      <c r="I4" s="5">
        <f>IF(G4="","",IFERROR(VLOOKUP(G4,'Clientes'!$A$2:$G$101,4,FALSE),"Não cadastrado"))</f>
        <v/>
      </c>
      <c r="J4" s="5">
        <f>IF(K4="","",IFERROR(VLOOKUP(K4,'Produtos'!$A$2:$F$101,2,FALSE),"Não cadastrado"))</f>
        <v/>
      </c>
      <c r="K4" s="2" t="inlineStr">
        <is>
          <t>P003</t>
        </is>
      </c>
      <c r="L4" s="2" t="n">
        <v>1</v>
      </c>
      <c r="M4" s="6">
        <f>IF(K4="","",IFERROR(VLOOKUP(K4,'Produtos'!$A$2:$F$101,4,FALSE),0))</f>
        <v/>
      </c>
      <c r="N4" s="7" t="n">
        <v>0</v>
      </c>
      <c r="O4" s="6">
        <f>IF(OR(L4="",M4=""),"",IFERROR(L4*M4-N4,0))</f>
        <v/>
      </c>
      <c r="P4" s="2" t="inlineStr">
        <is>
          <t>Transferência</t>
        </is>
      </c>
      <c r="Q4" s="2" t="inlineStr">
        <is>
          <t>Paga</t>
        </is>
      </c>
      <c r="R4" s="4" t="inlineStr">
        <is>
          <t>Projeto entregue</t>
        </is>
      </c>
      <c r="S4" s="8">
        <f>IF(E4="","",E4-DAY(E4)+1)</f>
        <v/>
      </c>
    </row>
    <row r="5">
      <c r="A5" s="2" t="n">
        <v>4</v>
      </c>
      <c r="B5" s="2" t="inlineStr">
        <is>
          <t>Emitida</t>
        </is>
      </c>
      <c r="C5" s="2" t="n">
        <v>1004</v>
      </c>
      <c r="D5" s="2" t="inlineStr">
        <is>
          <t>1</t>
        </is>
      </c>
      <c r="E5" s="3" t="n">
        <v>46091</v>
      </c>
      <c r="F5" s="3" t="n">
        <v>46106</v>
      </c>
      <c r="G5" s="4" t="inlineStr">
        <is>
          <t>45.678.901/0001-23</t>
        </is>
      </c>
      <c r="H5" s="9">
        <f>IF(G5="","",IFERROR(VLOOKUP(G5,'Clientes'!$A$2:$G$101,2,FALSE),"Não cadastrado"))</f>
        <v/>
      </c>
      <c r="I5" s="9">
        <f>IF(G5="","",IFERROR(VLOOKUP(G5,'Clientes'!$A$2:$G$101,4,FALSE),"Não cadastrado"))</f>
        <v/>
      </c>
      <c r="J5" s="9">
        <f>IF(K5="","",IFERROR(VLOOKUP(K5,'Produtos'!$A$2:$F$101,2,FALSE),"Não cadastrado"))</f>
        <v/>
      </c>
      <c r="K5" s="2" t="inlineStr">
        <is>
          <t>P004</t>
        </is>
      </c>
      <c r="L5" s="2" t="n">
        <v>5</v>
      </c>
      <c r="M5" s="10">
        <f>IF(K5="","",IFERROR(VLOOKUP(K5,'Produtos'!$A$2:$F$101,4,FALSE),0))</f>
        <v/>
      </c>
      <c r="N5" s="7" t="n">
        <v>25</v>
      </c>
      <c r="O5" s="10">
        <f>IF(OR(L5="",M5=""),"",IFERROR(L5*M5-N5,0))</f>
        <v/>
      </c>
      <c r="P5" s="2" t="inlineStr">
        <is>
          <t>Cartão</t>
        </is>
      </c>
      <c r="Q5" s="2" t="inlineStr">
        <is>
          <t>Cancelada</t>
        </is>
      </c>
      <c r="R5" s="4" t="inlineStr">
        <is>
          <t>Pedido cancelado pelo cliente</t>
        </is>
      </c>
      <c r="S5" s="11">
        <f>IF(E5="","",E5-DAY(E5)+1)</f>
        <v/>
      </c>
    </row>
    <row r="6">
      <c r="A6" s="2" t="n">
        <v>5</v>
      </c>
      <c r="B6" s="2" t="inlineStr">
        <is>
          <t>Recebida</t>
        </is>
      </c>
      <c r="C6" s="2" t="n">
        <v>1005</v>
      </c>
      <c r="D6" s="2" t="inlineStr">
        <is>
          <t>1</t>
        </is>
      </c>
      <c r="E6" s="3" t="n">
        <v>46134</v>
      </c>
      <c r="F6" s="3" t="n">
        <v>46149</v>
      </c>
      <c r="G6" s="4" t="inlineStr">
        <is>
          <t>56.789.012/0001-34</t>
        </is>
      </c>
      <c r="H6" s="5">
        <f>IF(G6="","",IFERROR(VLOOKUP(G6,'Clientes'!$A$2:$G$101,2,FALSE),"Não cadastrado"))</f>
        <v/>
      </c>
      <c r="I6" s="5">
        <f>IF(G6="","",IFERROR(VLOOKUP(G6,'Clientes'!$A$2:$G$101,4,FALSE),"Não cadastrado"))</f>
        <v/>
      </c>
      <c r="J6" s="5">
        <f>IF(K6="","",IFERROR(VLOOKUP(K6,'Produtos'!$A$2:$F$101,2,FALSE),"Não cadastrado"))</f>
        <v/>
      </c>
      <c r="K6" s="2" t="inlineStr">
        <is>
          <t>P005</t>
        </is>
      </c>
      <c r="L6" s="2" t="n">
        <v>10</v>
      </c>
      <c r="M6" s="6">
        <f>IF(K6="","",IFERROR(VLOOKUP(K6,'Produtos'!$A$2:$F$101,4,FALSE),0))</f>
        <v/>
      </c>
      <c r="N6" s="7" t="n">
        <v>0</v>
      </c>
      <c r="O6" s="6">
        <f>IF(OR(L6="",M6=""),"",IFERROR(L6*M6-N6,0))</f>
        <v/>
      </c>
      <c r="P6" s="2" t="inlineStr">
        <is>
          <t>Boleto</t>
        </is>
      </c>
      <c r="Q6" s="2" t="inlineStr">
        <is>
          <t>Recebida</t>
        </is>
      </c>
      <c r="R6" s="4" t="inlineStr">
        <is>
          <t>Compra de material de rede</t>
        </is>
      </c>
      <c r="S6" s="8">
        <f>IF(E6="","",E6-DAY(E6)+1)</f>
        <v/>
      </c>
    </row>
    <row r="7">
      <c r="A7" s="2" t="n">
        <v>6</v>
      </c>
      <c r="B7" s="2" t="inlineStr">
        <is>
          <t>Emitida</t>
        </is>
      </c>
      <c r="C7" s="2" t="n">
        <v>1006</v>
      </c>
      <c r="D7" s="2" t="inlineStr">
        <is>
          <t>1</t>
        </is>
      </c>
      <c r="E7" s="3" t="n">
        <v>46154</v>
      </c>
      <c r="F7" s="3" t="n">
        <v>46169</v>
      </c>
      <c r="G7" s="4" t="inlineStr">
        <is>
          <t>67.890.123/0001-45</t>
        </is>
      </c>
      <c r="H7" s="9">
        <f>IF(G7="","",IFERROR(VLOOKUP(G7,'Clientes'!$A$2:$G$101,2,FALSE),"Não cadastrado"))</f>
        <v/>
      </c>
      <c r="I7" s="9">
        <f>IF(G7="","",IFERROR(VLOOKUP(G7,'Clientes'!$A$2:$G$101,4,FALSE),"Não cadastrado"))</f>
        <v/>
      </c>
      <c r="J7" s="9">
        <f>IF(K7="","",IFERROR(VLOOKUP(K7,'Produtos'!$A$2:$F$101,2,FALSE),"Não cadastrado"))</f>
        <v/>
      </c>
      <c r="K7" s="2" t="inlineStr">
        <is>
          <t>P006</t>
        </is>
      </c>
      <c r="L7" s="2" t="n">
        <v>1</v>
      </c>
      <c r="M7" s="10">
        <f>IF(K7="","",IFERROR(VLOOKUP(K7,'Produtos'!$A$2:$F$101,4,FALSE),0))</f>
        <v/>
      </c>
      <c r="N7" s="7" t="n">
        <v>0</v>
      </c>
      <c r="O7" s="10">
        <f>IF(OR(L7="",M7=""),"",IFERROR(L7*M7-N7,0))</f>
        <v/>
      </c>
      <c r="P7" s="2" t="inlineStr">
        <is>
          <t>Pix</t>
        </is>
      </c>
      <c r="Q7" s="2" t="inlineStr">
        <is>
          <t>Emitida</t>
        </is>
      </c>
      <c r="R7" s="4" t="inlineStr">
        <is>
          <t>Instalação agendada</t>
        </is>
      </c>
      <c r="S7" s="11">
        <f>IF(E7="","",E7-DAY(E7)+1)</f>
        <v/>
      </c>
    </row>
    <row r="8">
      <c r="A8" s="2" t="n">
        <v>7</v>
      </c>
      <c r="B8" s="2" t="inlineStr">
        <is>
          <t>Emitida</t>
        </is>
      </c>
      <c r="C8" s="2" t="n">
        <v>1007</v>
      </c>
      <c r="D8" s="2" t="inlineStr">
        <is>
          <t>1</t>
        </is>
      </c>
      <c r="E8" s="3" t="n">
        <v>46203</v>
      </c>
      <c r="F8" s="3" t="n">
        <v>46218</v>
      </c>
      <c r="G8" s="4" t="inlineStr">
        <is>
          <t>78.901.234/0001-56</t>
        </is>
      </c>
      <c r="H8" s="5">
        <f>IF(G8="","",IFERROR(VLOOKUP(G8,'Clientes'!$A$2:$G$101,2,FALSE),"Não cadastrado"))</f>
        <v/>
      </c>
      <c r="I8" s="5">
        <f>IF(G8="","",IFERROR(VLOOKUP(G8,'Clientes'!$A$2:$G$101,4,FALSE),"Não cadastrado"))</f>
        <v/>
      </c>
      <c r="J8" s="5">
        <f>IF(K8="","",IFERROR(VLOOKUP(K8,'Produtos'!$A$2:$F$101,2,FALSE),"Não cadastrado"))</f>
        <v/>
      </c>
      <c r="K8" s="2" t="inlineStr">
        <is>
          <t>P007</t>
        </is>
      </c>
      <c r="L8" s="2" t="n">
        <v>2</v>
      </c>
      <c r="M8" s="6">
        <f>IF(K8="","",IFERROR(VLOOKUP(K8,'Produtos'!$A$2:$F$101,4,FALSE),0))</f>
        <v/>
      </c>
      <c r="N8" s="7" t="n">
        <v>0</v>
      </c>
      <c r="O8" s="6">
        <f>IF(OR(L8="",M8=""),"",IFERROR(L8*M8-N8,0))</f>
        <v/>
      </c>
      <c r="P8" s="2" t="inlineStr">
        <is>
          <t>Transferência</t>
        </is>
      </c>
      <c r="Q8" s="2" t="inlineStr">
        <is>
          <t>Paga</t>
        </is>
      </c>
      <c r="R8" s="4" t="inlineStr">
        <is>
          <t>Suporte técnico contratado</t>
        </is>
      </c>
      <c r="S8" s="8">
        <f>IF(E8="","",E8-DAY(E8)+1)</f>
        <v/>
      </c>
    </row>
    <row r="9">
      <c r="A9" s="2" t="n">
        <v>8</v>
      </c>
      <c r="B9" s="2" t="inlineStr">
        <is>
          <t>Recebida</t>
        </is>
      </c>
      <c r="C9" s="2" t="n">
        <v>1008</v>
      </c>
      <c r="D9" s="2" t="inlineStr">
        <is>
          <t>1</t>
        </is>
      </c>
      <c r="E9" s="3" t="n">
        <v>46221</v>
      </c>
      <c r="F9" s="3" t="n">
        <v>46236</v>
      </c>
      <c r="G9" s="4" t="inlineStr">
        <is>
          <t>89.012.345/0001-67</t>
        </is>
      </c>
      <c r="H9" s="9">
        <f>IF(G9="","",IFERROR(VLOOKUP(G9,'Clientes'!$A$2:$G$101,2,FALSE),"Não cadastrado"))</f>
        <v/>
      </c>
      <c r="I9" s="9">
        <f>IF(G9="","",IFERROR(VLOOKUP(G9,'Clientes'!$A$2:$G$101,4,FALSE),"Não cadastrado"))</f>
        <v/>
      </c>
      <c r="J9" s="9">
        <f>IF(K9="","",IFERROR(VLOOKUP(K9,'Produtos'!$A$2:$F$101,2,FALSE),"Não cadastrado"))</f>
        <v/>
      </c>
      <c r="K9" s="2" t="inlineStr">
        <is>
          <t>P008</t>
        </is>
      </c>
      <c r="L9" s="2" t="n">
        <v>1</v>
      </c>
      <c r="M9" s="10">
        <f>IF(K9="","",IFERROR(VLOOKUP(K9,'Produtos'!$A$2:$F$101,4,FALSE),0))</f>
        <v/>
      </c>
      <c r="N9" s="7" t="n">
        <v>0</v>
      </c>
      <c r="O9" s="10">
        <f>IF(OR(L9="",M9=""),"",IFERROR(L9*M9-N9,0))</f>
        <v/>
      </c>
      <c r="P9" s="2" t="inlineStr">
        <is>
          <t>Cartão</t>
        </is>
      </c>
      <c r="Q9" s="2" t="inlineStr">
        <is>
          <t>Recebida</t>
        </is>
      </c>
      <c r="R9" s="4" t="inlineStr">
        <is>
          <t>Serviço de backup contratado</t>
        </is>
      </c>
      <c r="S9" s="11">
        <f>IF(E9="","",E9-DAY(E9)+1)</f>
        <v/>
      </c>
    </row>
    <row r="10">
      <c r="A10" s="2" t="n">
        <v>9</v>
      </c>
      <c r="B10" s="2" t="inlineStr">
        <is>
          <t>Emitida</t>
        </is>
      </c>
      <c r="C10" s="2" t="n">
        <v>1009</v>
      </c>
      <c r="D10" s="2" t="inlineStr">
        <is>
          <t>1</t>
        </is>
      </c>
      <c r="E10" s="3" t="n">
        <v>46241</v>
      </c>
      <c r="F10" s="3" t="n">
        <v>46256</v>
      </c>
      <c r="G10" s="4" t="inlineStr">
        <is>
          <t>90.123.456/0001-78</t>
        </is>
      </c>
      <c r="H10" s="5">
        <f>IF(G10="","",IFERROR(VLOOKUP(G10,'Clientes'!$A$2:$G$101,2,FALSE),"Não cadastrado"))</f>
        <v/>
      </c>
      <c r="I10" s="5">
        <f>IF(G10="","",IFERROR(VLOOKUP(G10,'Clientes'!$A$2:$G$101,4,FALSE),"Não cadastrado"))</f>
        <v/>
      </c>
      <c r="J10" s="5">
        <f>IF(K10="","",IFERROR(VLOOKUP(K10,'Produtos'!$A$2:$F$101,2,FALSE),"Não cadastrado"))</f>
        <v/>
      </c>
      <c r="K10" s="2" t="inlineStr">
        <is>
          <t>P009</t>
        </is>
      </c>
      <c r="L10" s="2" t="n">
        <v>6</v>
      </c>
      <c r="M10" s="6">
        <f>IF(K10="","",IFERROR(VLOOKUP(K10,'Produtos'!$A$2:$F$101,4,FALSE),0))</f>
        <v/>
      </c>
      <c r="N10" s="7" t="n">
        <v>0</v>
      </c>
      <c r="O10" s="6">
        <f>IF(OR(L10="",M10=""),"",IFERROR(L10*M10-N10,0))</f>
        <v/>
      </c>
      <c r="P10" s="2" t="inlineStr">
        <is>
          <t>Boleto</t>
        </is>
      </c>
      <c r="Q10" s="2" t="inlineStr">
        <is>
          <t>Pendente</t>
        </is>
      </c>
      <c r="R10" s="4" t="inlineStr">
        <is>
          <t>Treinamento realizado</t>
        </is>
      </c>
      <c r="S10" s="8">
        <f>IF(E10="","",E10-DAY(E10)+1)</f>
        <v/>
      </c>
    </row>
    <row r="11">
      <c r="A11" s="2" t="n">
        <v>10</v>
      </c>
      <c r="B11" s="2" t="inlineStr">
        <is>
          <t>Emitida</t>
        </is>
      </c>
      <c r="C11" s="2" t="n">
        <v>1010</v>
      </c>
      <c r="D11" s="2" t="inlineStr">
        <is>
          <t>1</t>
        </is>
      </c>
      <c r="E11" s="3" t="n">
        <v>46265</v>
      </c>
      <c r="F11" s="3" t="n">
        <v>46280</v>
      </c>
      <c r="G11" s="4" t="inlineStr">
        <is>
          <t>01.234.567/0001-89</t>
        </is>
      </c>
      <c r="H11" s="9">
        <f>IF(G11="","",IFERROR(VLOOKUP(G11,'Clientes'!$A$2:$G$101,2,FALSE),"Não cadastrado"))</f>
        <v/>
      </c>
      <c r="I11" s="9">
        <f>IF(G11="","",IFERROR(VLOOKUP(G11,'Clientes'!$A$2:$G$101,4,FALSE),"Não cadastrado"))</f>
        <v/>
      </c>
      <c r="J11" s="9">
        <f>IF(K11="","",IFERROR(VLOOKUP(K11,'Produtos'!$A$2:$F$101,2,FALSE),"Não cadastrado"))</f>
        <v/>
      </c>
      <c r="K11" s="2" t="inlineStr">
        <is>
          <t>P010</t>
        </is>
      </c>
      <c r="L11" s="2" t="n">
        <v>1</v>
      </c>
      <c r="M11" s="10">
        <f>IF(K11="","",IFERROR(VLOOKUP(K11,'Produtos'!$A$2:$F$101,4,FALSE),0))</f>
        <v/>
      </c>
      <c r="N11" s="7" t="n">
        <v>0</v>
      </c>
      <c r="O11" s="10">
        <f>IF(OR(L11="",M11=""),"",IFERROR(L11*M11-N11,0))</f>
        <v/>
      </c>
      <c r="P11" s="2" t="inlineStr">
        <is>
          <t>Pix</t>
        </is>
      </c>
      <c r="Q11" s="2" t="inlineStr">
        <is>
          <t>Paga</t>
        </is>
      </c>
      <c r="R11" s="4" t="inlineStr">
        <is>
          <t>Pacote anual de gestão fiscal</t>
        </is>
      </c>
      <c r="S11" s="11">
        <f>IF(E11="","",E11-DAY(E11)+1)</f>
        <v/>
      </c>
    </row>
    <row r="12">
      <c r="A12" s="2" t="n"/>
      <c r="B12" s="2" t="n"/>
      <c r="C12" s="2" t="n"/>
      <c r="D12" s="2" t="n"/>
      <c r="E12" s="3" t="n"/>
      <c r="F12" s="3" t="n"/>
      <c r="G12" s="4" t="n"/>
      <c r="H12" s="5">
        <f>IF(G12="","",IFERROR(VLOOKUP(G12,'Clientes'!$A$2:$G$101,2,FALSE),"Não cadastrado"))</f>
        <v/>
      </c>
      <c r="I12" s="5">
        <f>IF(G12="","",IFERROR(VLOOKUP(G12,'Clientes'!$A$2:$G$101,4,FALSE),"Não cadastrado"))</f>
        <v/>
      </c>
      <c r="J12" s="5">
        <f>IF(K12="","",IFERROR(VLOOKUP(K12,'Produtos'!$A$2:$F$101,2,FALSE),"Não cadastrado"))</f>
        <v/>
      </c>
      <c r="K12" s="2" t="n"/>
      <c r="L12" s="2" t="n"/>
      <c r="M12" s="6">
        <f>IF(K12="","",IFERROR(VLOOKUP(K12,'Produtos'!$A$2:$F$101,4,FALSE),0))</f>
        <v/>
      </c>
      <c r="N12" s="7" t="n"/>
      <c r="O12" s="6">
        <f>IF(OR(L12="",M12=""),"",IFERROR(L12*M12-N12,0))</f>
        <v/>
      </c>
      <c r="P12" s="2" t="n"/>
      <c r="Q12" s="2" t="n"/>
      <c r="R12" s="4" t="n"/>
      <c r="S12" s="8">
        <f>IF(E12="","",E12-DAY(E12)+1)</f>
        <v/>
      </c>
    </row>
    <row r="13">
      <c r="A13" s="2" t="n"/>
      <c r="B13" s="2" t="n"/>
      <c r="C13" s="2" t="n"/>
      <c r="D13" s="2" t="n"/>
      <c r="E13" s="3" t="n"/>
      <c r="F13" s="3" t="n"/>
      <c r="G13" s="4" t="n"/>
      <c r="H13" s="9">
        <f>IF(G13="","",IFERROR(VLOOKUP(G13,'Clientes'!$A$2:$G$101,2,FALSE),"Não cadastrado"))</f>
        <v/>
      </c>
      <c r="I13" s="9">
        <f>IF(G13="","",IFERROR(VLOOKUP(G13,'Clientes'!$A$2:$G$101,4,FALSE),"Não cadastrado"))</f>
        <v/>
      </c>
      <c r="J13" s="9">
        <f>IF(K13="","",IFERROR(VLOOKUP(K13,'Produtos'!$A$2:$F$101,2,FALSE),"Não cadastrado"))</f>
        <v/>
      </c>
      <c r="K13" s="2" t="n"/>
      <c r="L13" s="2" t="n"/>
      <c r="M13" s="10">
        <f>IF(K13="","",IFERROR(VLOOKUP(K13,'Produtos'!$A$2:$F$101,4,FALSE),0))</f>
        <v/>
      </c>
      <c r="N13" s="7" t="n"/>
      <c r="O13" s="10">
        <f>IF(OR(L13="",M13=""),"",IFERROR(L13*M13-N13,0))</f>
        <v/>
      </c>
      <c r="P13" s="2" t="n"/>
      <c r="Q13" s="2" t="n"/>
      <c r="R13" s="4" t="n"/>
      <c r="S13" s="11">
        <f>IF(E13="","",E13-DAY(E13)+1)</f>
        <v/>
      </c>
    </row>
    <row r="14">
      <c r="A14" s="2" t="n"/>
      <c r="B14" s="2" t="n"/>
      <c r="C14" s="2" t="n"/>
      <c r="D14" s="2" t="n"/>
      <c r="E14" s="3" t="n"/>
      <c r="F14" s="3" t="n"/>
      <c r="G14" s="4" t="n"/>
      <c r="H14" s="5">
        <f>IF(G14="","",IFERROR(VLOOKUP(G14,'Clientes'!$A$2:$G$101,2,FALSE),"Não cadastrado"))</f>
        <v/>
      </c>
      <c r="I14" s="5">
        <f>IF(G14="","",IFERROR(VLOOKUP(G14,'Clientes'!$A$2:$G$101,4,FALSE),"Não cadastrado"))</f>
        <v/>
      </c>
      <c r="J14" s="5">
        <f>IF(K14="","",IFERROR(VLOOKUP(K14,'Produtos'!$A$2:$F$101,2,FALSE),"Não cadastrado"))</f>
        <v/>
      </c>
      <c r="K14" s="2" t="n"/>
      <c r="L14" s="2" t="n"/>
      <c r="M14" s="6">
        <f>IF(K14="","",IFERROR(VLOOKUP(K14,'Produtos'!$A$2:$F$101,4,FALSE),0))</f>
        <v/>
      </c>
      <c r="N14" s="7" t="n"/>
      <c r="O14" s="6">
        <f>IF(OR(L14="",M14=""),"",IFERROR(L14*M14-N14,0))</f>
        <v/>
      </c>
      <c r="P14" s="2" t="n"/>
      <c r="Q14" s="2" t="n"/>
      <c r="R14" s="4" t="n"/>
      <c r="S14" s="8">
        <f>IF(E14="","",E14-DAY(E14)+1)</f>
        <v/>
      </c>
    </row>
    <row r="15">
      <c r="A15" s="2" t="n"/>
      <c r="B15" s="2" t="n"/>
      <c r="C15" s="2" t="n"/>
      <c r="D15" s="2" t="n"/>
      <c r="E15" s="3" t="n"/>
      <c r="F15" s="3" t="n"/>
      <c r="G15" s="4" t="n"/>
      <c r="H15" s="9">
        <f>IF(G15="","",IFERROR(VLOOKUP(G15,'Clientes'!$A$2:$G$101,2,FALSE),"Não cadastrado"))</f>
        <v/>
      </c>
      <c r="I15" s="9">
        <f>IF(G15="","",IFERROR(VLOOKUP(G15,'Clientes'!$A$2:$G$101,4,FALSE),"Não cadastrado"))</f>
        <v/>
      </c>
      <c r="J15" s="9">
        <f>IF(K15="","",IFERROR(VLOOKUP(K15,'Produtos'!$A$2:$F$101,2,FALSE),"Não cadastrado"))</f>
        <v/>
      </c>
      <c r="K15" s="2" t="n"/>
      <c r="L15" s="2" t="n"/>
      <c r="M15" s="10">
        <f>IF(K15="","",IFERROR(VLOOKUP(K15,'Produtos'!$A$2:$F$101,4,FALSE),0))</f>
        <v/>
      </c>
      <c r="N15" s="7" t="n"/>
      <c r="O15" s="10">
        <f>IF(OR(L15="",M15=""),"",IFERROR(L15*M15-N15,0))</f>
        <v/>
      </c>
      <c r="P15" s="2" t="n"/>
      <c r="Q15" s="2" t="n"/>
      <c r="R15" s="4" t="n"/>
      <c r="S15" s="11">
        <f>IF(E15="","",E15-DAY(E15)+1)</f>
        <v/>
      </c>
    </row>
    <row r="16">
      <c r="A16" s="2" t="n"/>
      <c r="B16" s="2" t="n"/>
      <c r="C16" s="2" t="n"/>
      <c r="D16" s="2" t="n"/>
      <c r="E16" s="3" t="n"/>
      <c r="F16" s="3" t="n"/>
      <c r="G16" s="4" t="n"/>
      <c r="H16" s="5">
        <f>IF(G16="","",IFERROR(VLOOKUP(G16,'Clientes'!$A$2:$G$101,2,FALSE),"Não cadastrado"))</f>
        <v/>
      </c>
      <c r="I16" s="5">
        <f>IF(G16="","",IFERROR(VLOOKUP(G16,'Clientes'!$A$2:$G$101,4,FALSE),"Não cadastrado"))</f>
        <v/>
      </c>
      <c r="J16" s="5">
        <f>IF(K16="","",IFERROR(VLOOKUP(K16,'Produtos'!$A$2:$F$101,2,FALSE),"Não cadastrado"))</f>
        <v/>
      </c>
      <c r="K16" s="2" t="n"/>
      <c r="L16" s="2" t="n"/>
      <c r="M16" s="6">
        <f>IF(K16="","",IFERROR(VLOOKUP(K16,'Produtos'!$A$2:$F$101,4,FALSE),0))</f>
        <v/>
      </c>
      <c r="N16" s="7" t="n"/>
      <c r="O16" s="6">
        <f>IF(OR(L16="",M16=""),"",IFERROR(L16*M16-N16,0))</f>
        <v/>
      </c>
      <c r="P16" s="2" t="n"/>
      <c r="Q16" s="2" t="n"/>
      <c r="R16" s="4" t="n"/>
      <c r="S16" s="8">
        <f>IF(E16="","",E16-DAY(E16)+1)</f>
        <v/>
      </c>
    </row>
    <row r="17">
      <c r="A17" s="2" t="n"/>
      <c r="B17" s="2" t="n"/>
      <c r="C17" s="2" t="n"/>
      <c r="D17" s="2" t="n"/>
      <c r="E17" s="3" t="n"/>
      <c r="F17" s="3" t="n"/>
      <c r="G17" s="4" t="n"/>
      <c r="H17" s="9">
        <f>IF(G17="","",IFERROR(VLOOKUP(G17,'Clientes'!$A$2:$G$101,2,FALSE),"Não cadastrado"))</f>
        <v/>
      </c>
      <c r="I17" s="9">
        <f>IF(G17="","",IFERROR(VLOOKUP(G17,'Clientes'!$A$2:$G$101,4,FALSE),"Não cadastrado"))</f>
        <v/>
      </c>
      <c r="J17" s="9">
        <f>IF(K17="","",IFERROR(VLOOKUP(K17,'Produtos'!$A$2:$F$101,2,FALSE),"Não cadastrado"))</f>
        <v/>
      </c>
      <c r="K17" s="2" t="n"/>
      <c r="L17" s="2" t="n"/>
      <c r="M17" s="10">
        <f>IF(K17="","",IFERROR(VLOOKUP(K17,'Produtos'!$A$2:$F$101,4,FALSE),0))</f>
        <v/>
      </c>
      <c r="N17" s="7" t="n"/>
      <c r="O17" s="10">
        <f>IF(OR(L17="",M17=""),"",IFERROR(L17*M17-N17,0))</f>
        <v/>
      </c>
      <c r="P17" s="2" t="n"/>
      <c r="Q17" s="2" t="n"/>
      <c r="R17" s="4" t="n"/>
      <c r="S17" s="11">
        <f>IF(E17="","",E17-DAY(E17)+1)</f>
        <v/>
      </c>
    </row>
    <row r="18">
      <c r="A18" s="2" t="n"/>
      <c r="B18" s="2" t="n"/>
      <c r="C18" s="2" t="n"/>
      <c r="D18" s="2" t="n"/>
      <c r="E18" s="3" t="n"/>
      <c r="F18" s="3" t="n"/>
      <c r="G18" s="4" t="n"/>
      <c r="H18" s="5">
        <f>IF(G18="","",IFERROR(VLOOKUP(G18,'Clientes'!$A$2:$G$101,2,FALSE),"Não cadastrado"))</f>
        <v/>
      </c>
      <c r="I18" s="5">
        <f>IF(G18="","",IFERROR(VLOOKUP(G18,'Clientes'!$A$2:$G$101,4,FALSE),"Não cadastrado"))</f>
        <v/>
      </c>
      <c r="J18" s="5">
        <f>IF(K18="","",IFERROR(VLOOKUP(K18,'Produtos'!$A$2:$F$101,2,FALSE),"Não cadastrado"))</f>
        <v/>
      </c>
      <c r="K18" s="2" t="n"/>
      <c r="L18" s="2" t="n"/>
      <c r="M18" s="6">
        <f>IF(K18="","",IFERROR(VLOOKUP(K18,'Produtos'!$A$2:$F$101,4,FALSE),0))</f>
        <v/>
      </c>
      <c r="N18" s="7" t="n"/>
      <c r="O18" s="6">
        <f>IF(OR(L18="",M18=""),"",IFERROR(L18*M18-N18,0))</f>
        <v/>
      </c>
      <c r="P18" s="2" t="n"/>
      <c r="Q18" s="2" t="n"/>
      <c r="R18" s="4" t="n"/>
      <c r="S18" s="8">
        <f>IF(E18="","",E18-DAY(E18)+1)</f>
        <v/>
      </c>
    </row>
    <row r="19">
      <c r="A19" s="2" t="n"/>
      <c r="B19" s="2" t="n"/>
      <c r="C19" s="2" t="n"/>
      <c r="D19" s="2" t="n"/>
      <c r="E19" s="3" t="n"/>
      <c r="F19" s="3" t="n"/>
      <c r="G19" s="4" t="n"/>
      <c r="H19" s="9">
        <f>IF(G19="","",IFERROR(VLOOKUP(G19,'Clientes'!$A$2:$G$101,2,FALSE),"Não cadastrado"))</f>
        <v/>
      </c>
      <c r="I19" s="9">
        <f>IF(G19="","",IFERROR(VLOOKUP(G19,'Clientes'!$A$2:$G$101,4,FALSE),"Não cadastrado"))</f>
        <v/>
      </c>
      <c r="J19" s="9">
        <f>IF(K19="","",IFERROR(VLOOKUP(K19,'Produtos'!$A$2:$F$101,2,FALSE),"Não cadastrado"))</f>
        <v/>
      </c>
      <c r="K19" s="2" t="n"/>
      <c r="L19" s="2" t="n"/>
      <c r="M19" s="10">
        <f>IF(K19="","",IFERROR(VLOOKUP(K19,'Produtos'!$A$2:$F$101,4,FALSE),0))</f>
        <v/>
      </c>
      <c r="N19" s="7" t="n"/>
      <c r="O19" s="10">
        <f>IF(OR(L19="",M19=""),"",IFERROR(L19*M19-N19,0))</f>
        <v/>
      </c>
      <c r="P19" s="2" t="n"/>
      <c r="Q19" s="2" t="n"/>
      <c r="R19" s="4" t="n"/>
      <c r="S19" s="11">
        <f>IF(E19="","",E19-DAY(E19)+1)</f>
        <v/>
      </c>
    </row>
    <row r="20">
      <c r="A20" s="2" t="n"/>
      <c r="B20" s="2" t="n"/>
      <c r="C20" s="2" t="n"/>
      <c r="D20" s="2" t="n"/>
      <c r="E20" s="3" t="n"/>
      <c r="F20" s="3" t="n"/>
      <c r="G20" s="4" t="n"/>
      <c r="H20" s="5">
        <f>IF(G20="","",IFERROR(VLOOKUP(G20,'Clientes'!$A$2:$G$101,2,FALSE),"Não cadastrado"))</f>
        <v/>
      </c>
      <c r="I20" s="5">
        <f>IF(G20="","",IFERROR(VLOOKUP(G20,'Clientes'!$A$2:$G$101,4,FALSE),"Não cadastrado"))</f>
        <v/>
      </c>
      <c r="J20" s="5">
        <f>IF(K20="","",IFERROR(VLOOKUP(K20,'Produtos'!$A$2:$F$101,2,FALSE),"Não cadastrado"))</f>
        <v/>
      </c>
      <c r="K20" s="2" t="n"/>
      <c r="L20" s="2" t="n"/>
      <c r="M20" s="6">
        <f>IF(K20="","",IFERROR(VLOOKUP(K20,'Produtos'!$A$2:$F$101,4,FALSE),0))</f>
        <v/>
      </c>
      <c r="N20" s="7" t="n"/>
      <c r="O20" s="6">
        <f>IF(OR(L20="",M20=""),"",IFERROR(L20*M20-N20,0))</f>
        <v/>
      </c>
      <c r="P20" s="2" t="n"/>
      <c r="Q20" s="2" t="n"/>
      <c r="R20" s="4" t="n"/>
      <c r="S20" s="8">
        <f>IF(E20="","",E20-DAY(E20)+1)</f>
        <v/>
      </c>
    </row>
    <row r="21">
      <c r="A21" s="2" t="n"/>
      <c r="B21" s="2" t="n"/>
      <c r="C21" s="2" t="n"/>
      <c r="D21" s="2" t="n"/>
      <c r="E21" s="3" t="n"/>
      <c r="F21" s="3" t="n"/>
      <c r="G21" s="4" t="n"/>
      <c r="H21" s="9">
        <f>IF(G21="","",IFERROR(VLOOKUP(G21,'Clientes'!$A$2:$G$101,2,FALSE),"Não cadastrado"))</f>
        <v/>
      </c>
      <c r="I21" s="9">
        <f>IF(G21="","",IFERROR(VLOOKUP(G21,'Clientes'!$A$2:$G$101,4,FALSE),"Não cadastrado"))</f>
        <v/>
      </c>
      <c r="J21" s="9">
        <f>IF(K21="","",IFERROR(VLOOKUP(K21,'Produtos'!$A$2:$F$101,2,FALSE),"Não cadastrado"))</f>
        <v/>
      </c>
      <c r="K21" s="2" t="n"/>
      <c r="L21" s="2" t="n"/>
      <c r="M21" s="10">
        <f>IF(K21="","",IFERROR(VLOOKUP(K21,'Produtos'!$A$2:$F$101,4,FALSE),0))</f>
        <v/>
      </c>
      <c r="N21" s="7" t="n"/>
      <c r="O21" s="10">
        <f>IF(OR(L21="",M21=""),"",IFERROR(L21*M21-N21,0))</f>
        <v/>
      </c>
      <c r="P21" s="2" t="n"/>
      <c r="Q21" s="2" t="n"/>
      <c r="R21" s="4" t="n"/>
      <c r="S21" s="11">
        <f>IF(E21="","",E21-DAY(E21)+1)</f>
        <v/>
      </c>
    </row>
    <row r="22">
      <c r="A22" s="2" t="n"/>
      <c r="B22" s="2" t="n"/>
      <c r="C22" s="2" t="n"/>
      <c r="D22" s="2" t="n"/>
      <c r="E22" s="3" t="n"/>
      <c r="F22" s="3" t="n"/>
      <c r="G22" s="4" t="n"/>
      <c r="H22" s="5">
        <f>IF(G22="","",IFERROR(VLOOKUP(G22,'Clientes'!$A$2:$G$101,2,FALSE),"Não cadastrado"))</f>
        <v/>
      </c>
      <c r="I22" s="5">
        <f>IF(G22="","",IFERROR(VLOOKUP(G22,'Clientes'!$A$2:$G$101,4,FALSE),"Não cadastrado"))</f>
        <v/>
      </c>
      <c r="J22" s="5">
        <f>IF(K22="","",IFERROR(VLOOKUP(K22,'Produtos'!$A$2:$F$101,2,FALSE),"Não cadastrado"))</f>
        <v/>
      </c>
      <c r="K22" s="2" t="n"/>
      <c r="L22" s="2" t="n"/>
      <c r="M22" s="6">
        <f>IF(K22="","",IFERROR(VLOOKUP(K22,'Produtos'!$A$2:$F$101,4,FALSE),0))</f>
        <v/>
      </c>
      <c r="N22" s="7" t="n"/>
      <c r="O22" s="6">
        <f>IF(OR(L22="",M22=""),"",IFERROR(L22*M22-N22,0))</f>
        <v/>
      </c>
      <c r="P22" s="2" t="n"/>
      <c r="Q22" s="2" t="n"/>
      <c r="R22" s="4" t="n"/>
      <c r="S22" s="8">
        <f>IF(E22="","",E22-DAY(E22)+1)</f>
        <v/>
      </c>
    </row>
    <row r="23">
      <c r="A23" s="2" t="n"/>
      <c r="B23" s="2" t="n"/>
      <c r="C23" s="2" t="n"/>
      <c r="D23" s="2" t="n"/>
      <c r="E23" s="3" t="n"/>
      <c r="F23" s="3" t="n"/>
      <c r="G23" s="4" t="n"/>
      <c r="H23" s="9">
        <f>IF(G23="","",IFERROR(VLOOKUP(G23,'Clientes'!$A$2:$G$101,2,FALSE),"Não cadastrado"))</f>
        <v/>
      </c>
      <c r="I23" s="9">
        <f>IF(G23="","",IFERROR(VLOOKUP(G23,'Clientes'!$A$2:$G$101,4,FALSE),"Não cadastrado"))</f>
        <v/>
      </c>
      <c r="J23" s="9">
        <f>IF(K23="","",IFERROR(VLOOKUP(K23,'Produtos'!$A$2:$F$101,2,FALSE),"Não cadastrado"))</f>
        <v/>
      </c>
      <c r="K23" s="2" t="n"/>
      <c r="L23" s="2" t="n"/>
      <c r="M23" s="10">
        <f>IF(K23="","",IFERROR(VLOOKUP(K23,'Produtos'!$A$2:$F$101,4,FALSE),0))</f>
        <v/>
      </c>
      <c r="N23" s="7" t="n"/>
      <c r="O23" s="10">
        <f>IF(OR(L23="",M23=""),"",IFERROR(L23*M23-N23,0))</f>
        <v/>
      </c>
      <c r="P23" s="2" t="n"/>
      <c r="Q23" s="2" t="n"/>
      <c r="R23" s="4" t="n"/>
      <c r="S23" s="11">
        <f>IF(E23="","",E23-DAY(E23)+1)</f>
        <v/>
      </c>
    </row>
    <row r="24">
      <c r="A24" s="2" t="n"/>
      <c r="B24" s="2" t="n"/>
      <c r="C24" s="2" t="n"/>
      <c r="D24" s="2" t="n"/>
      <c r="E24" s="3" t="n"/>
      <c r="F24" s="3" t="n"/>
      <c r="G24" s="4" t="n"/>
      <c r="H24" s="5">
        <f>IF(G24="","",IFERROR(VLOOKUP(G24,'Clientes'!$A$2:$G$101,2,FALSE),"Não cadastrado"))</f>
        <v/>
      </c>
      <c r="I24" s="5">
        <f>IF(G24="","",IFERROR(VLOOKUP(G24,'Clientes'!$A$2:$G$101,4,FALSE),"Não cadastrado"))</f>
        <v/>
      </c>
      <c r="J24" s="5">
        <f>IF(K24="","",IFERROR(VLOOKUP(K24,'Produtos'!$A$2:$F$101,2,FALSE),"Não cadastrado"))</f>
        <v/>
      </c>
      <c r="K24" s="2" t="n"/>
      <c r="L24" s="2" t="n"/>
      <c r="M24" s="6">
        <f>IF(K24="","",IFERROR(VLOOKUP(K24,'Produtos'!$A$2:$F$101,4,FALSE),0))</f>
        <v/>
      </c>
      <c r="N24" s="7" t="n"/>
      <c r="O24" s="6">
        <f>IF(OR(L24="",M24=""),"",IFERROR(L24*M24-N24,0))</f>
        <v/>
      </c>
      <c r="P24" s="2" t="n"/>
      <c r="Q24" s="2" t="n"/>
      <c r="R24" s="4" t="n"/>
      <c r="S24" s="8">
        <f>IF(E24="","",E24-DAY(E24)+1)</f>
        <v/>
      </c>
    </row>
    <row r="25">
      <c r="A25" s="2" t="n"/>
      <c r="B25" s="2" t="n"/>
      <c r="C25" s="2" t="n"/>
      <c r="D25" s="2" t="n"/>
      <c r="E25" s="3" t="n"/>
      <c r="F25" s="3" t="n"/>
      <c r="G25" s="4" t="n"/>
      <c r="H25" s="9">
        <f>IF(G25="","",IFERROR(VLOOKUP(G25,'Clientes'!$A$2:$G$101,2,FALSE),"Não cadastrado"))</f>
        <v/>
      </c>
      <c r="I25" s="9">
        <f>IF(G25="","",IFERROR(VLOOKUP(G25,'Clientes'!$A$2:$G$101,4,FALSE),"Não cadastrado"))</f>
        <v/>
      </c>
      <c r="J25" s="9">
        <f>IF(K25="","",IFERROR(VLOOKUP(K25,'Produtos'!$A$2:$F$101,2,FALSE),"Não cadastrado"))</f>
        <v/>
      </c>
      <c r="K25" s="2" t="n"/>
      <c r="L25" s="2" t="n"/>
      <c r="M25" s="10">
        <f>IF(K25="","",IFERROR(VLOOKUP(K25,'Produtos'!$A$2:$F$101,4,FALSE),0))</f>
        <v/>
      </c>
      <c r="N25" s="7" t="n"/>
      <c r="O25" s="10">
        <f>IF(OR(L25="",M25=""),"",IFERROR(L25*M25-N25,0))</f>
        <v/>
      </c>
      <c r="P25" s="2" t="n"/>
      <c r="Q25" s="2" t="n"/>
      <c r="R25" s="4" t="n"/>
      <c r="S25" s="11">
        <f>IF(E25="","",E25-DAY(E25)+1)</f>
        <v/>
      </c>
    </row>
    <row r="26">
      <c r="A26" s="2" t="n"/>
      <c r="B26" s="2" t="n"/>
      <c r="C26" s="2" t="n"/>
      <c r="D26" s="2" t="n"/>
      <c r="E26" s="3" t="n"/>
      <c r="F26" s="3" t="n"/>
      <c r="G26" s="4" t="n"/>
      <c r="H26" s="5">
        <f>IF(G26="","",IFERROR(VLOOKUP(G26,'Clientes'!$A$2:$G$101,2,FALSE),"Não cadastrado"))</f>
        <v/>
      </c>
      <c r="I26" s="5">
        <f>IF(G26="","",IFERROR(VLOOKUP(G26,'Clientes'!$A$2:$G$101,4,FALSE),"Não cadastrado"))</f>
        <v/>
      </c>
      <c r="J26" s="5">
        <f>IF(K26="","",IFERROR(VLOOKUP(K26,'Produtos'!$A$2:$F$101,2,FALSE),"Não cadastrado"))</f>
        <v/>
      </c>
      <c r="K26" s="2" t="n"/>
      <c r="L26" s="2" t="n"/>
      <c r="M26" s="6">
        <f>IF(K26="","",IFERROR(VLOOKUP(K26,'Produtos'!$A$2:$F$101,4,FALSE),0))</f>
        <v/>
      </c>
      <c r="N26" s="7" t="n"/>
      <c r="O26" s="6">
        <f>IF(OR(L26="",M26=""),"",IFERROR(L26*M26-N26,0))</f>
        <v/>
      </c>
      <c r="P26" s="2" t="n"/>
      <c r="Q26" s="2" t="n"/>
      <c r="R26" s="4" t="n"/>
      <c r="S26" s="8">
        <f>IF(E26="","",E26-DAY(E26)+1)</f>
        <v/>
      </c>
    </row>
    <row r="27">
      <c r="A27" s="2" t="n"/>
      <c r="B27" s="2" t="n"/>
      <c r="C27" s="2" t="n"/>
      <c r="D27" s="2" t="n"/>
      <c r="E27" s="3" t="n"/>
      <c r="F27" s="3" t="n"/>
      <c r="G27" s="4" t="n"/>
      <c r="H27" s="9">
        <f>IF(G27="","",IFERROR(VLOOKUP(G27,'Clientes'!$A$2:$G$101,2,FALSE),"Não cadastrado"))</f>
        <v/>
      </c>
      <c r="I27" s="9">
        <f>IF(G27="","",IFERROR(VLOOKUP(G27,'Clientes'!$A$2:$G$101,4,FALSE),"Não cadastrado"))</f>
        <v/>
      </c>
      <c r="J27" s="9">
        <f>IF(K27="","",IFERROR(VLOOKUP(K27,'Produtos'!$A$2:$F$101,2,FALSE),"Não cadastrado"))</f>
        <v/>
      </c>
      <c r="K27" s="2" t="n"/>
      <c r="L27" s="2" t="n"/>
      <c r="M27" s="10">
        <f>IF(K27="","",IFERROR(VLOOKUP(K27,'Produtos'!$A$2:$F$101,4,FALSE),0))</f>
        <v/>
      </c>
      <c r="N27" s="7" t="n"/>
      <c r="O27" s="10">
        <f>IF(OR(L27="",M27=""),"",IFERROR(L27*M27-N27,0))</f>
        <v/>
      </c>
      <c r="P27" s="2" t="n"/>
      <c r="Q27" s="2" t="n"/>
      <c r="R27" s="4" t="n"/>
      <c r="S27" s="11">
        <f>IF(E27="","",E27-DAY(E27)+1)</f>
        <v/>
      </c>
    </row>
    <row r="28">
      <c r="A28" s="2" t="n"/>
      <c r="B28" s="2" t="n"/>
      <c r="C28" s="2" t="n"/>
      <c r="D28" s="2" t="n"/>
      <c r="E28" s="3" t="n"/>
      <c r="F28" s="3" t="n"/>
      <c r="G28" s="4" t="n"/>
      <c r="H28" s="5">
        <f>IF(G28="","",IFERROR(VLOOKUP(G28,'Clientes'!$A$2:$G$101,2,FALSE),"Não cadastrado"))</f>
        <v/>
      </c>
      <c r="I28" s="5">
        <f>IF(G28="","",IFERROR(VLOOKUP(G28,'Clientes'!$A$2:$G$101,4,FALSE),"Não cadastrado"))</f>
        <v/>
      </c>
      <c r="J28" s="5">
        <f>IF(K28="","",IFERROR(VLOOKUP(K28,'Produtos'!$A$2:$F$101,2,FALSE),"Não cadastrado"))</f>
        <v/>
      </c>
      <c r="K28" s="2" t="n"/>
      <c r="L28" s="2" t="n"/>
      <c r="M28" s="6">
        <f>IF(K28="","",IFERROR(VLOOKUP(K28,'Produtos'!$A$2:$F$101,4,FALSE),0))</f>
        <v/>
      </c>
      <c r="N28" s="7" t="n"/>
      <c r="O28" s="6">
        <f>IF(OR(L28="",M28=""),"",IFERROR(L28*M28-N28,0))</f>
        <v/>
      </c>
      <c r="P28" s="2" t="n"/>
      <c r="Q28" s="2" t="n"/>
      <c r="R28" s="4" t="n"/>
      <c r="S28" s="8">
        <f>IF(E28="","",E28-DAY(E28)+1)</f>
        <v/>
      </c>
    </row>
    <row r="29">
      <c r="A29" s="2" t="n"/>
      <c r="B29" s="2" t="n"/>
      <c r="C29" s="2" t="n"/>
      <c r="D29" s="2" t="n"/>
      <c r="E29" s="3" t="n"/>
      <c r="F29" s="3" t="n"/>
      <c r="G29" s="4" t="n"/>
      <c r="H29" s="9">
        <f>IF(G29="","",IFERROR(VLOOKUP(G29,'Clientes'!$A$2:$G$101,2,FALSE),"Não cadastrado"))</f>
        <v/>
      </c>
      <c r="I29" s="9">
        <f>IF(G29="","",IFERROR(VLOOKUP(G29,'Clientes'!$A$2:$G$101,4,FALSE),"Não cadastrado"))</f>
        <v/>
      </c>
      <c r="J29" s="9">
        <f>IF(K29="","",IFERROR(VLOOKUP(K29,'Produtos'!$A$2:$F$101,2,FALSE),"Não cadastrado"))</f>
        <v/>
      </c>
      <c r="K29" s="2" t="n"/>
      <c r="L29" s="2" t="n"/>
      <c r="M29" s="10">
        <f>IF(K29="","",IFERROR(VLOOKUP(K29,'Produtos'!$A$2:$F$101,4,FALSE),0))</f>
        <v/>
      </c>
      <c r="N29" s="7" t="n"/>
      <c r="O29" s="10">
        <f>IF(OR(L29="",M29=""),"",IFERROR(L29*M29-N29,0))</f>
        <v/>
      </c>
      <c r="P29" s="2" t="n"/>
      <c r="Q29" s="2" t="n"/>
      <c r="R29" s="4" t="n"/>
      <c r="S29" s="11">
        <f>IF(E29="","",E29-DAY(E29)+1)</f>
        <v/>
      </c>
    </row>
    <row r="30">
      <c r="A30" s="2" t="n"/>
      <c r="B30" s="2" t="n"/>
      <c r="C30" s="2" t="n"/>
      <c r="D30" s="2" t="n"/>
      <c r="E30" s="3" t="n"/>
      <c r="F30" s="3" t="n"/>
      <c r="G30" s="4" t="n"/>
      <c r="H30" s="5">
        <f>IF(G30="","",IFERROR(VLOOKUP(G30,'Clientes'!$A$2:$G$101,2,FALSE),"Não cadastrado"))</f>
        <v/>
      </c>
      <c r="I30" s="5">
        <f>IF(G30="","",IFERROR(VLOOKUP(G30,'Clientes'!$A$2:$G$101,4,FALSE),"Não cadastrado"))</f>
        <v/>
      </c>
      <c r="J30" s="5">
        <f>IF(K30="","",IFERROR(VLOOKUP(K30,'Produtos'!$A$2:$F$101,2,FALSE),"Não cadastrado"))</f>
        <v/>
      </c>
      <c r="K30" s="2" t="n"/>
      <c r="L30" s="2" t="n"/>
      <c r="M30" s="6">
        <f>IF(K30="","",IFERROR(VLOOKUP(K30,'Produtos'!$A$2:$F$101,4,FALSE),0))</f>
        <v/>
      </c>
      <c r="N30" s="7" t="n"/>
      <c r="O30" s="6">
        <f>IF(OR(L30="",M30=""),"",IFERROR(L30*M30-N30,0))</f>
        <v/>
      </c>
      <c r="P30" s="2" t="n"/>
      <c r="Q30" s="2" t="n"/>
      <c r="R30" s="4" t="n"/>
      <c r="S30" s="8">
        <f>IF(E30="","",E30-DAY(E30)+1)</f>
        <v/>
      </c>
    </row>
    <row r="31">
      <c r="A31" s="2" t="n"/>
      <c r="B31" s="2" t="n"/>
      <c r="C31" s="2" t="n"/>
      <c r="D31" s="2" t="n"/>
      <c r="E31" s="3" t="n"/>
      <c r="F31" s="3" t="n"/>
      <c r="G31" s="4" t="n"/>
      <c r="H31" s="9">
        <f>IF(G31="","",IFERROR(VLOOKUP(G31,'Clientes'!$A$2:$G$101,2,FALSE),"Não cadastrado"))</f>
        <v/>
      </c>
      <c r="I31" s="9">
        <f>IF(G31="","",IFERROR(VLOOKUP(G31,'Clientes'!$A$2:$G$101,4,FALSE),"Não cadastrado"))</f>
        <v/>
      </c>
      <c r="J31" s="9">
        <f>IF(K31="","",IFERROR(VLOOKUP(K31,'Produtos'!$A$2:$F$101,2,FALSE),"Não cadastrado"))</f>
        <v/>
      </c>
      <c r="K31" s="2" t="n"/>
      <c r="L31" s="2" t="n"/>
      <c r="M31" s="10">
        <f>IF(K31="","",IFERROR(VLOOKUP(K31,'Produtos'!$A$2:$F$101,4,FALSE),0))</f>
        <v/>
      </c>
      <c r="N31" s="7" t="n"/>
      <c r="O31" s="10">
        <f>IF(OR(L31="",M31=""),"",IFERROR(L31*M31-N31,0))</f>
        <v/>
      </c>
      <c r="P31" s="2" t="n"/>
      <c r="Q31" s="2" t="n"/>
      <c r="R31" s="4" t="n"/>
      <c r="S31" s="11">
        <f>IF(E31="","",E31-DAY(E31)+1)</f>
        <v/>
      </c>
    </row>
    <row r="32">
      <c r="A32" s="2" t="n"/>
      <c r="B32" s="2" t="n"/>
      <c r="C32" s="2" t="n"/>
      <c r="D32" s="2" t="n"/>
      <c r="E32" s="3" t="n"/>
      <c r="F32" s="3" t="n"/>
      <c r="G32" s="4" t="n"/>
      <c r="H32" s="5">
        <f>IF(G32="","",IFERROR(VLOOKUP(G32,'Clientes'!$A$2:$G$101,2,FALSE),"Não cadastrado"))</f>
        <v/>
      </c>
      <c r="I32" s="5">
        <f>IF(G32="","",IFERROR(VLOOKUP(G32,'Clientes'!$A$2:$G$101,4,FALSE),"Não cadastrado"))</f>
        <v/>
      </c>
      <c r="J32" s="5">
        <f>IF(K32="","",IFERROR(VLOOKUP(K32,'Produtos'!$A$2:$F$101,2,FALSE),"Não cadastrado"))</f>
        <v/>
      </c>
      <c r="K32" s="2" t="n"/>
      <c r="L32" s="2" t="n"/>
      <c r="M32" s="6">
        <f>IF(K32="","",IFERROR(VLOOKUP(K32,'Produtos'!$A$2:$F$101,4,FALSE),0))</f>
        <v/>
      </c>
      <c r="N32" s="7" t="n"/>
      <c r="O32" s="6">
        <f>IF(OR(L32="",M32=""),"",IFERROR(L32*M32-N32,0))</f>
        <v/>
      </c>
      <c r="P32" s="2" t="n"/>
      <c r="Q32" s="2" t="n"/>
      <c r="R32" s="4" t="n"/>
      <c r="S32" s="8">
        <f>IF(E32="","",E32-DAY(E32)+1)</f>
        <v/>
      </c>
    </row>
    <row r="33">
      <c r="A33" s="2" t="n"/>
      <c r="B33" s="2" t="n"/>
      <c r="C33" s="2" t="n"/>
      <c r="D33" s="2" t="n"/>
      <c r="E33" s="3" t="n"/>
      <c r="F33" s="3" t="n"/>
      <c r="G33" s="4" t="n"/>
      <c r="H33" s="9">
        <f>IF(G33="","",IFERROR(VLOOKUP(G33,'Clientes'!$A$2:$G$101,2,FALSE),"Não cadastrado"))</f>
        <v/>
      </c>
      <c r="I33" s="9">
        <f>IF(G33="","",IFERROR(VLOOKUP(G33,'Clientes'!$A$2:$G$101,4,FALSE),"Não cadastrado"))</f>
        <v/>
      </c>
      <c r="J33" s="9">
        <f>IF(K33="","",IFERROR(VLOOKUP(K33,'Produtos'!$A$2:$F$101,2,FALSE),"Não cadastrado"))</f>
        <v/>
      </c>
      <c r="K33" s="2" t="n"/>
      <c r="L33" s="2" t="n"/>
      <c r="M33" s="10">
        <f>IF(K33="","",IFERROR(VLOOKUP(K33,'Produtos'!$A$2:$F$101,4,FALSE),0))</f>
        <v/>
      </c>
      <c r="N33" s="7" t="n"/>
      <c r="O33" s="10">
        <f>IF(OR(L33="",M33=""),"",IFERROR(L33*M33-N33,0))</f>
        <v/>
      </c>
      <c r="P33" s="2" t="n"/>
      <c r="Q33" s="2" t="n"/>
      <c r="R33" s="4" t="n"/>
      <c r="S33" s="11">
        <f>IF(E33="","",E33-DAY(E33)+1)</f>
        <v/>
      </c>
    </row>
    <row r="34">
      <c r="A34" s="2" t="n"/>
      <c r="B34" s="2" t="n"/>
      <c r="C34" s="2" t="n"/>
      <c r="D34" s="2" t="n"/>
      <c r="E34" s="3" t="n"/>
      <c r="F34" s="3" t="n"/>
      <c r="G34" s="4" t="n"/>
      <c r="H34" s="5">
        <f>IF(G34="","",IFERROR(VLOOKUP(G34,'Clientes'!$A$2:$G$101,2,FALSE),"Não cadastrado"))</f>
        <v/>
      </c>
      <c r="I34" s="5">
        <f>IF(G34="","",IFERROR(VLOOKUP(G34,'Clientes'!$A$2:$G$101,4,FALSE),"Não cadastrado"))</f>
        <v/>
      </c>
      <c r="J34" s="5">
        <f>IF(K34="","",IFERROR(VLOOKUP(K34,'Produtos'!$A$2:$F$101,2,FALSE),"Não cadastrado"))</f>
        <v/>
      </c>
      <c r="K34" s="2" t="n"/>
      <c r="L34" s="2" t="n"/>
      <c r="M34" s="6">
        <f>IF(K34="","",IFERROR(VLOOKUP(K34,'Produtos'!$A$2:$F$101,4,FALSE),0))</f>
        <v/>
      </c>
      <c r="N34" s="7" t="n"/>
      <c r="O34" s="6">
        <f>IF(OR(L34="",M34=""),"",IFERROR(L34*M34-N34,0))</f>
        <v/>
      </c>
      <c r="P34" s="2" t="n"/>
      <c r="Q34" s="2" t="n"/>
      <c r="R34" s="4" t="n"/>
      <c r="S34" s="8">
        <f>IF(E34="","",E34-DAY(E34)+1)</f>
        <v/>
      </c>
    </row>
    <row r="35">
      <c r="A35" s="2" t="n"/>
      <c r="B35" s="2" t="n"/>
      <c r="C35" s="2" t="n"/>
      <c r="D35" s="2" t="n"/>
      <c r="E35" s="3" t="n"/>
      <c r="F35" s="3" t="n"/>
      <c r="G35" s="4" t="n"/>
      <c r="H35" s="9">
        <f>IF(G35="","",IFERROR(VLOOKUP(G35,'Clientes'!$A$2:$G$101,2,FALSE),"Não cadastrado"))</f>
        <v/>
      </c>
      <c r="I35" s="9">
        <f>IF(G35="","",IFERROR(VLOOKUP(G35,'Clientes'!$A$2:$G$101,4,FALSE),"Não cadastrado"))</f>
        <v/>
      </c>
      <c r="J35" s="9">
        <f>IF(K35="","",IFERROR(VLOOKUP(K35,'Produtos'!$A$2:$F$101,2,FALSE),"Não cadastrado"))</f>
        <v/>
      </c>
      <c r="K35" s="2" t="n"/>
      <c r="L35" s="2" t="n"/>
      <c r="M35" s="10">
        <f>IF(K35="","",IFERROR(VLOOKUP(K35,'Produtos'!$A$2:$F$101,4,FALSE),0))</f>
        <v/>
      </c>
      <c r="N35" s="7" t="n"/>
      <c r="O35" s="10">
        <f>IF(OR(L35="",M35=""),"",IFERROR(L35*M35-N35,0))</f>
        <v/>
      </c>
      <c r="P35" s="2" t="n"/>
      <c r="Q35" s="2" t="n"/>
      <c r="R35" s="4" t="n"/>
      <c r="S35" s="11">
        <f>IF(E35="","",E35-DAY(E35)+1)</f>
        <v/>
      </c>
    </row>
    <row r="36">
      <c r="A36" s="2" t="n"/>
      <c r="B36" s="2" t="n"/>
      <c r="C36" s="2" t="n"/>
      <c r="D36" s="2" t="n"/>
      <c r="E36" s="3" t="n"/>
      <c r="F36" s="3" t="n"/>
      <c r="G36" s="4" t="n"/>
      <c r="H36" s="5">
        <f>IF(G36="","",IFERROR(VLOOKUP(G36,'Clientes'!$A$2:$G$101,2,FALSE),"Não cadastrado"))</f>
        <v/>
      </c>
      <c r="I36" s="5">
        <f>IF(G36="","",IFERROR(VLOOKUP(G36,'Clientes'!$A$2:$G$101,4,FALSE),"Não cadastrado"))</f>
        <v/>
      </c>
      <c r="J36" s="5">
        <f>IF(K36="","",IFERROR(VLOOKUP(K36,'Produtos'!$A$2:$F$101,2,FALSE),"Não cadastrado"))</f>
        <v/>
      </c>
      <c r="K36" s="2" t="n"/>
      <c r="L36" s="2" t="n"/>
      <c r="M36" s="6">
        <f>IF(K36="","",IFERROR(VLOOKUP(K36,'Produtos'!$A$2:$F$101,4,FALSE),0))</f>
        <v/>
      </c>
      <c r="N36" s="7" t="n"/>
      <c r="O36" s="6">
        <f>IF(OR(L36="",M36=""),"",IFERROR(L36*M36-N36,0))</f>
        <v/>
      </c>
      <c r="P36" s="2" t="n"/>
      <c r="Q36" s="2" t="n"/>
      <c r="R36" s="4" t="n"/>
      <c r="S36" s="8">
        <f>IF(E36="","",E36-DAY(E36)+1)</f>
        <v/>
      </c>
    </row>
    <row r="37">
      <c r="A37" s="2" t="n"/>
      <c r="B37" s="2" t="n"/>
      <c r="C37" s="2" t="n"/>
      <c r="D37" s="2" t="n"/>
      <c r="E37" s="3" t="n"/>
      <c r="F37" s="3" t="n"/>
      <c r="G37" s="4" t="n"/>
      <c r="H37" s="9">
        <f>IF(G37="","",IFERROR(VLOOKUP(G37,'Clientes'!$A$2:$G$101,2,FALSE),"Não cadastrado"))</f>
        <v/>
      </c>
      <c r="I37" s="9">
        <f>IF(G37="","",IFERROR(VLOOKUP(G37,'Clientes'!$A$2:$G$101,4,FALSE),"Não cadastrado"))</f>
        <v/>
      </c>
      <c r="J37" s="9">
        <f>IF(K37="","",IFERROR(VLOOKUP(K37,'Produtos'!$A$2:$F$101,2,FALSE),"Não cadastrado"))</f>
        <v/>
      </c>
      <c r="K37" s="2" t="n"/>
      <c r="L37" s="2" t="n"/>
      <c r="M37" s="10">
        <f>IF(K37="","",IFERROR(VLOOKUP(K37,'Produtos'!$A$2:$F$101,4,FALSE),0))</f>
        <v/>
      </c>
      <c r="N37" s="7" t="n"/>
      <c r="O37" s="10">
        <f>IF(OR(L37="",M37=""),"",IFERROR(L37*M37-N37,0))</f>
        <v/>
      </c>
      <c r="P37" s="2" t="n"/>
      <c r="Q37" s="2" t="n"/>
      <c r="R37" s="4" t="n"/>
      <c r="S37" s="11">
        <f>IF(E37="","",E37-DAY(E37)+1)</f>
        <v/>
      </c>
    </row>
    <row r="38">
      <c r="A38" s="2" t="n"/>
      <c r="B38" s="2" t="n"/>
      <c r="C38" s="2" t="n"/>
      <c r="D38" s="2" t="n"/>
      <c r="E38" s="3" t="n"/>
      <c r="F38" s="3" t="n"/>
      <c r="G38" s="4" t="n"/>
      <c r="H38" s="5">
        <f>IF(G38="","",IFERROR(VLOOKUP(G38,'Clientes'!$A$2:$G$101,2,FALSE),"Não cadastrado"))</f>
        <v/>
      </c>
      <c r="I38" s="5">
        <f>IF(G38="","",IFERROR(VLOOKUP(G38,'Clientes'!$A$2:$G$101,4,FALSE),"Não cadastrado"))</f>
        <v/>
      </c>
      <c r="J38" s="5">
        <f>IF(K38="","",IFERROR(VLOOKUP(K38,'Produtos'!$A$2:$F$101,2,FALSE),"Não cadastrado"))</f>
        <v/>
      </c>
      <c r="K38" s="2" t="n"/>
      <c r="L38" s="2" t="n"/>
      <c r="M38" s="6">
        <f>IF(K38="","",IFERROR(VLOOKUP(K38,'Produtos'!$A$2:$F$101,4,FALSE),0))</f>
        <v/>
      </c>
      <c r="N38" s="7" t="n"/>
      <c r="O38" s="6">
        <f>IF(OR(L38="",M38=""),"",IFERROR(L38*M38-N38,0))</f>
        <v/>
      </c>
      <c r="P38" s="2" t="n"/>
      <c r="Q38" s="2" t="n"/>
      <c r="R38" s="4" t="n"/>
      <c r="S38" s="8">
        <f>IF(E38="","",E38-DAY(E38)+1)</f>
        <v/>
      </c>
    </row>
    <row r="39">
      <c r="A39" s="2" t="n"/>
      <c r="B39" s="2" t="n"/>
      <c r="C39" s="2" t="n"/>
      <c r="D39" s="2" t="n"/>
      <c r="E39" s="3" t="n"/>
      <c r="F39" s="3" t="n"/>
      <c r="G39" s="4" t="n"/>
      <c r="H39" s="9">
        <f>IF(G39="","",IFERROR(VLOOKUP(G39,'Clientes'!$A$2:$G$101,2,FALSE),"Não cadastrado"))</f>
        <v/>
      </c>
      <c r="I39" s="9">
        <f>IF(G39="","",IFERROR(VLOOKUP(G39,'Clientes'!$A$2:$G$101,4,FALSE),"Não cadastrado"))</f>
        <v/>
      </c>
      <c r="J39" s="9">
        <f>IF(K39="","",IFERROR(VLOOKUP(K39,'Produtos'!$A$2:$F$101,2,FALSE),"Não cadastrado"))</f>
        <v/>
      </c>
      <c r="K39" s="2" t="n"/>
      <c r="L39" s="2" t="n"/>
      <c r="M39" s="10">
        <f>IF(K39="","",IFERROR(VLOOKUP(K39,'Produtos'!$A$2:$F$101,4,FALSE),0))</f>
        <v/>
      </c>
      <c r="N39" s="7" t="n"/>
      <c r="O39" s="10">
        <f>IF(OR(L39="",M39=""),"",IFERROR(L39*M39-N39,0))</f>
        <v/>
      </c>
      <c r="P39" s="2" t="n"/>
      <c r="Q39" s="2" t="n"/>
      <c r="R39" s="4" t="n"/>
      <c r="S39" s="11">
        <f>IF(E39="","",E39-DAY(E39)+1)</f>
        <v/>
      </c>
    </row>
    <row r="40">
      <c r="A40" s="2" t="n"/>
      <c r="B40" s="2" t="n"/>
      <c r="C40" s="2" t="n"/>
      <c r="D40" s="2" t="n"/>
      <c r="E40" s="3" t="n"/>
      <c r="F40" s="3" t="n"/>
      <c r="G40" s="4" t="n"/>
      <c r="H40" s="5">
        <f>IF(G40="","",IFERROR(VLOOKUP(G40,'Clientes'!$A$2:$G$101,2,FALSE),"Não cadastrado"))</f>
        <v/>
      </c>
      <c r="I40" s="5">
        <f>IF(G40="","",IFERROR(VLOOKUP(G40,'Clientes'!$A$2:$G$101,4,FALSE),"Não cadastrado"))</f>
        <v/>
      </c>
      <c r="J40" s="5">
        <f>IF(K40="","",IFERROR(VLOOKUP(K40,'Produtos'!$A$2:$F$101,2,FALSE),"Não cadastrado"))</f>
        <v/>
      </c>
      <c r="K40" s="2" t="n"/>
      <c r="L40" s="2" t="n"/>
      <c r="M40" s="6">
        <f>IF(K40="","",IFERROR(VLOOKUP(K40,'Produtos'!$A$2:$F$101,4,FALSE),0))</f>
        <v/>
      </c>
      <c r="N40" s="7" t="n"/>
      <c r="O40" s="6">
        <f>IF(OR(L40="",M40=""),"",IFERROR(L40*M40-N40,0))</f>
        <v/>
      </c>
      <c r="P40" s="2" t="n"/>
      <c r="Q40" s="2" t="n"/>
      <c r="R40" s="4" t="n"/>
      <c r="S40" s="8">
        <f>IF(E40="","",E40-DAY(E40)+1)</f>
        <v/>
      </c>
    </row>
    <row r="41">
      <c r="A41" s="2" t="n"/>
      <c r="B41" s="2" t="n"/>
      <c r="C41" s="2" t="n"/>
      <c r="D41" s="2" t="n"/>
      <c r="E41" s="3" t="n"/>
      <c r="F41" s="3" t="n"/>
      <c r="G41" s="4" t="n"/>
      <c r="H41" s="9">
        <f>IF(G41="","",IFERROR(VLOOKUP(G41,'Clientes'!$A$2:$G$101,2,FALSE),"Não cadastrado"))</f>
        <v/>
      </c>
      <c r="I41" s="9">
        <f>IF(G41="","",IFERROR(VLOOKUP(G41,'Clientes'!$A$2:$G$101,4,FALSE),"Não cadastrado"))</f>
        <v/>
      </c>
      <c r="J41" s="9">
        <f>IF(K41="","",IFERROR(VLOOKUP(K41,'Produtos'!$A$2:$F$101,2,FALSE),"Não cadastrado"))</f>
        <v/>
      </c>
      <c r="K41" s="2" t="n"/>
      <c r="L41" s="2" t="n"/>
      <c r="M41" s="10">
        <f>IF(K41="","",IFERROR(VLOOKUP(K41,'Produtos'!$A$2:$F$101,4,FALSE),0))</f>
        <v/>
      </c>
      <c r="N41" s="7" t="n"/>
      <c r="O41" s="10">
        <f>IF(OR(L41="",M41=""),"",IFERROR(L41*M41-N41,0))</f>
        <v/>
      </c>
      <c r="P41" s="2" t="n"/>
      <c r="Q41" s="2" t="n"/>
      <c r="R41" s="4" t="n"/>
      <c r="S41" s="11">
        <f>IF(E41="","",E41-DAY(E41)+1)</f>
        <v/>
      </c>
    </row>
    <row r="42">
      <c r="A42" s="2" t="n"/>
      <c r="B42" s="2" t="n"/>
      <c r="C42" s="2" t="n"/>
      <c r="D42" s="2" t="n"/>
      <c r="E42" s="3" t="n"/>
      <c r="F42" s="3" t="n"/>
      <c r="G42" s="4" t="n"/>
      <c r="H42" s="5">
        <f>IF(G42="","",IFERROR(VLOOKUP(G42,'Clientes'!$A$2:$G$101,2,FALSE),"Não cadastrado"))</f>
        <v/>
      </c>
      <c r="I42" s="5">
        <f>IF(G42="","",IFERROR(VLOOKUP(G42,'Clientes'!$A$2:$G$101,4,FALSE),"Não cadastrado"))</f>
        <v/>
      </c>
      <c r="J42" s="5">
        <f>IF(K42="","",IFERROR(VLOOKUP(K42,'Produtos'!$A$2:$F$101,2,FALSE),"Não cadastrado"))</f>
        <v/>
      </c>
      <c r="K42" s="2" t="n"/>
      <c r="L42" s="2" t="n"/>
      <c r="M42" s="6">
        <f>IF(K42="","",IFERROR(VLOOKUP(K42,'Produtos'!$A$2:$F$101,4,FALSE),0))</f>
        <v/>
      </c>
      <c r="N42" s="7" t="n"/>
      <c r="O42" s="6">
        <f>IF(OR(L42="",M42=""),"",IFERROR(L42*M42-N42,0))</f>
        <v/>
      </c>
      <c r="P42" s="2" t="n"/>
      <c r="Q42" s="2" t="n"/>
      <c r="R42" s="4" t="n"/>
      <c r="S42" s="8">
        <f>IF(E42="","",E42-DAY(E42)+1)</f>
        <v/>
      </c>
    </row>
    <row r="43">
      <c r="A43" s="2" t="n"/>
      <c r="B43" s="2" t="n"/>
      <c r="C43" s="2" t="n"/>
      <c r="D43" s="2" t="n"/>
      <c r="E43" s="3" t="n"/>
      <c r="F43" s="3" t="n"/>
      <c r="G43" s="4" t="n"/>
      <c r="H43" s="9">
        <f>IF(G43="","",IFERROR(VLOOKUP(G43,'Clientes'!$A$2:$G$101,2,FALSE),"Não cadastrado"))</f>
        <v/>
      </c>
      <c r="I43" s="9">
        <f>IF(G43="","",IFERROR(VLOOKUP(G43,'Clientes'!$A$2:$G$101,4,FALSE),"Não cadastrado"))</f>
        <v/>
      </c>
      <c r="J43" s="9">
        <f>IF(K43="","",IFERROR(VLOOKUP(K43,'Produtos'!$A$2:$F$101,2,FALSE),"Não cadastrado"))</f>
        <v/>
      </c>
      <c r="K43" s="2" t="n"/>
      <c r="L43" s="2" t="n"/>
      <c r="M43" s="10">
        <f>IF(K43="","",IFERROR(VLOOKUP(K43,'Produtos'!$A$2:$F$101,4,FALSE),0))</f>
        <v/>
      </c>
      <c r="N43" s="7" t="n"/>
      <c r="O43" s="10">
        <f>IF(OR(L43="",M43=""),"",IFERROR(L43*M43-N43,0))</f>
        <v/>
      </c>
      <c r="P43" s="2" t="n"/>
      <c r="Q43" s="2" t="n"/>
      <c r="R43" s="4" t="n"/>
      <c r="S43" s="11">
        <f>IF(E43="","",E43-DAY(E43)+1)</f>
        <v/>
      </c>
    </row>
    <row r="44">
      <c r="A44" s="2" t="n"/>
      <c r="B44" s="2" t="n"/>
      <c r="C44" s="2" t="n"/>
      <c r="D44" s="2" t="n"/>
      <c r="E44" s="3" t="n"/>
      <c r="F44" s="3" t="n"/>
      <c r="G44" s="4" t="n"/>
      <c r="H44" s="5">
        <f>IF(G44="","",IFERROR(VLOOKUP(G44,'Clientes'!$A$2:$G$101,2,FALSE),"Não cadastrado"))</f>
        <v/>
      </c>
      <c r="I44" s="5">
        <f>IF(G44="","",IFERROR(VLOOKUP(G44,'Clientes'!$A$2:$G$101,4,FALSE),"Não cadastrado"))</f>
        <v/>
      </c>
      <c r="J44" s="5">
        <f>IF(K44="","",IFERROR(VLOOKUP(K44,'Produtos'!$A$2:$F$101,2,FALSE),"Não cadastrado"))</f>
        <v/>
      </c>
      <c r="K44" s="2" t="n"/>
      <c r="L44" s="2" t="n"/>
      <c r="M44" s="6">
        <f>IF(K44="","",IFERROR(VLOOKUP(K44,'Produtos'!$A$2:$F$101,4,FALSE),0))</f>
        <v/>
      </c>
      <c r="N44" s="7" t="n"/>
      <c r="O44" s="6">
        <f>IF(OR(L44="",M44=""),"",IFERROR(L44*M44-N44,0))</f>
        <v/>
      </c>
      <c r="P44" s="2" t="n"/>
      <c r="Q44" s="2" t="n"/>
      <c r="R44" s="4" t="n"/>
      <c r="S44" s="8">
        <f>IF(E44="","",E44-DAY(E44)+1)</f>
        <v/>
      </c>
    </row>
    <row r="45">
      <c r="A45" s="2" t="n"/>
      <c r="B45" s="2" t="n"/>
      <c r="C45" s="2" t="n"/>
      <c r="D45" s="2" t="n"/>
      <c r="E45" s="3" t="n"/>
      <c r="F45" s="3" t="n"/>
      <c r="G45" s="4" t="n"/>
      <c r="H45" s="9">
        <f>IF(G45="","",IFERROR(VLOOKUP(G45,'Clientes'!$A$2:$G$101,2,FALSE),"Não cadastrado"))</f>
        <v/>
      </c>
      <c r="I45" s="9">
        <f>IF(G45="","",IFERROR(VLOOKUP(G45,'Clientes'!$A$2:$G$101,4,FALSE),"Não cadastrado"))</f>
        <v/>
      </c>
      <c r="J45" s="9">
        <f>IF(K45="","",IFERROR(VLOOKUP(K45,'Produtos'!$A$2:$F$101,2,FALSE),"Não cadastrado"))</f>
        <v/>
      </c>
      <c r="K45" s="2" t="n"/>
      <c r="L45" s="2" t="n"/>
      <c r="M45" s="10">
        <f>IF(K45="","",IFERROR(VLOOKUP(K45,'Produtos'!$A$2:$F$101,4,FALSE),0))</f>
        <v/>
      </c>
      <c r="N45" s="7" t="n"/>
      <c r="O45" s="10">
        <f>IF(OR(L45="",M45=""),"",IFERROR(L45*M45-N45,0))</f>
        <v/>
      </c>
      <c r="P45" s="2" t="n"/>
      <c r="Q45" s="2" t="n"/>
      <c r="R45" s="4" t="n"/>
      <c r="S45" s="11">
        <f>IF(E45="","",E45-DAY(E45)+1)</f>
        <v/>
      </c>
    </row>
    <row r="46">
      <c r="A46" s="2" t="n"/>
      <c r="B46" s="2" t="n"/>
      <c r="C46" s="2" t="n"/>
      <c r="D46" s="2" t="n"/>
      <c r="E46" s="3" t="n"/>
      <c r="F46" s="3" t="n"/>
      <c r="G46" s="4" t="n"/>
      <c r="H46" s="5">
        <f>IF(G46="","",IFERROR(VLOOKUP(G46,'Clientes'!$A$2:$G$101,2,FALSE),"Não cadastrado"))</f>
        <v/>
      </c>
      <c r="I46" s="5">
        <f>IF(G46="","",IFERROR(VLOOKUP(G46,'Clientes'!$A$2:$G$101,4,FALSE),"Não cadastrado"))</f>
        <v/>
      </c>
      <c r="J46" s="5">
        <f>IF(K46="","",IFERROR(VLOOKUP(K46,'Produtos'!$A$2:$F$101,2,FALSE),"Não cadastrado"))</f>
        <v/>
      </c>
      <c r="K46" s="2" t="n"/>
      <c r="L46" s="2" t="n"/>
      <c r="M46" s="6">
        <f>IF(K46="","",IFERROR(VLOOKUP(K46,'Produtos'!$A$2:$F$101,4,FALSE),0))</f>
        <v/>
      </c>
      <c r="N46" s="7" t="n"/>
      <c r="O46" s="6">
        <f>IF(OR(L46="",M46=""),"",IFERROR(L46*M46-N46,0))</f>
        <v/>
      </c>
      <c r="P46" s="2" t="n"/>
      <c r="Q46" s="2" t="n"/>
      <c r="R46" s="4" t="n"/>
      <c r="S46" s="8">
        <f>IF(E46="","",E46-DAY(E46)+1)</f>
        <v/>
      </c>
    </row>
    <row r="47">
      <c r="A47" s="2" t="n"/>
      <c r="B47" s="2" t="n"/>
      <c r="C47" s="2" t="n"/>
      <c r="D47" s="2" t="n"/>
      <c r="E47" s="3" t="n"/>
      <c r="F47" s="3" t="n"/>
      <c r="G47" s="4" t="n"/>
      <c r="H47" s="9">
        <f>IF(G47="","",IFERROR(VLOOKUP(G47,'Clientes'!$A$2:$G$101,2,FALSE),"Não cadastrado"))</f>
        <v/>
      </c>
      <c r="I47" s="9">
        <f>IF(G47="","",IFERROR(VLOOKUP(G47,'Clientes'!$A$2:$G$101,4,FALSE),"Não cadastrado"))</f>
        <v/>
      </c>
      <c r="J47" s="9">
        <f>IF(K47="","",IFERROR(VLOOKUP(K47,'Produtos'!$A$2:$F$101,2,FALSE),"Não cadastrado"))</f>
        <v/>
      </c>
      <c r="K47" s="2" t="n"/>
      <c r="L47" s="2" t="n"/>
      <c r="M47" s="10">
        <f>IF(K47="","",IFERROR(VLOOKUP(K47,'Produtos'!$A$2:$F$101,4,FALSE),0))</f>
        <v/>
      </c>
      <c r="N47" s="7" t="n"/>
      <c r="O47" s="10">
        <f>IF(OR(L47="",M47=""),"",IFERROR(L47*M47-N47,0))</f>
        <v/>
      </c>
      <c r="P47" s="2" t="n"/>
      <c r="Q47" s="2" t="n"/>
      <c r="R47" s="4" t="n"/>
      <c r="S47" s="11">
        <f>IF(E47="","",E47-DAY(E47)+1)</f>
        <v/>
      </c>
    </row>
    <row r="48">
      <c r="A48" s="2" t="n"/>
      <c r="B48" s="2" t="n"/>
      <c r="C48" s="2" t="n"/>
      <c r="D48" s="2" t="n"/>
      <c r="E48" s="3" t="n"/>
      <c r="F48" s="3" t="n"/>
      <c r="G48" s="4" t="n"/>
      <c r="H48" s="5">
        <f>IF(G48="","",IFERROR(VLOOKUP(G48,'Clientes'!$A$2:$G$101,2,FALSE),"Não cadastrado"))</f>
        <v/>
      </c>
      <c r="I48" s="5">
        <f>IF(G48="","",IFERROR(VLOOKUP(G48,'Clientes'!$A$2:$G$101,4,FALSE),"Não cadastrado"))</f>
        <v/>
      </c>
      <c r="J48" s="5">
        <f>IF(K48="","",IFERROR(VLOOKUP(K48,'Produtos'!$A$2:$F$101,2,FALSE),"Não cadastrado"))</f>
        <v/>
      </c>
      <c r="K48" s="2" t="n"/>
      <c r="L48" s="2" t="n"/>
      <c r="M48" s="6">
        <f>IF(K48="","",IFERROR(VLOOKUP(K48,'Produtos'!$A$2:$F$101,4,FALSE),0))</f>
        <v/>
      </c>
      <c r="N48" s="7" t="n"/>
      <c r="O48" s="6">
        <f>IF(OR(L48="",M48=""),"",IFERROR(L48*M48-N48,0))</f>
        <v/>
      </c>
      <c r="P48" s="2" t="n"/>
      <c r="Q48" s="2" t="n"/>
      <c r="R48" s="4" t="n"/>
      <c r="S48" s="8">
        <f>IF(E48="","",E48-DAY(E48)+1)</f>
        <v/>
      </c>
    </row>
    <row r="49">
      <c r="A49" s="2" t="n"/>
      <c r="B49" s="2" t="n"/>
      <c r="C49" s="2" t="n"/>
      <c r="D49" s="2" t="n"/>
      <c r="E49" s="3" t="n"/>
      <c r="F49" s="3" t="n"/>
      <c r="G49" s="4" t="n"/>
      <c r="H49" s="9">
        <f>IF(G49="","",IFERROR(VLOOKUP(G49,'Clientes'!$A$2:$G$101,2,FALSE),"Não cadastrado"))</f>
        <v/>
      </c>
      <c r="I49" s="9">
        <f>IF(G49="","",IFERROR(VLOOKUP(G49,'Clientes'!$A$2:$G$101,4,FALSE),"Não cadastrado"))</f>
        <v/>
      </c>
      <c r="J49" s="9">
        <f>IF(K49="","",IFERROR(VLOOKUP(K49,'Produtos'!$A$2:$F$101,2,FALSE),"Não cadastrado"))</f>
        <v/>
      </c>
      <c r="K49" s="2" t="n"/>
      <c r="L49" s="2" t="n"/>
      <c r="M49" s="10">
        <f>IF(K49="","",IFERROR(VLOOKUP(K49,'Produtos'!$A$2:$F$101,4,FALSE),0))</f>
        <v/>
      </c>
      <c r="N49" s="7" t="n"/>
      <c r="O49" s="10">
        <f>IF(OR(L49="",M49=""),"",IFERROR(L49*M49-N49,0))</f>
        <v/>
      </c>
      <c r="P49" s="2" t="n"/>
      <c r="Q49" s="2" t="n"/>
      <c r="R49" s="4" t="n"/>
      <c r="S49" s="11">
        <f>IF(E49="","",E49-DAY(E49)+1)</f>
        <v/>
      </c>
    </row>
    <row r="50">
      <c r="A50" s="2" t="n"/>
      <c r="B50" s="2" t="n"/>
      <c r="C50" s="2" t="n"/>
      <c r="D50" s="2" t="n"/>
      <c r="E50" s="3" t="n"/>
      <c r="F50" s="3" t="n"/>
      <c r="G50" s="4" t="n"/>
      <c r="H50" s="5">
        <f>IF(G50="","",IFERROR(VLOOKUP(G50,'Clientes'!$A$2:$G$101,2,FALSE),"Não cadastrado"))</f>
        <v/>
      </c>
      <c r="I50" s="5">
        <f>IF(G50="","",IFERROR(VLOOKUP(G50,'Clientes'!$A$2:$G$101,4,FALSE),"Não cadastrado"))</f>
        <v/>
      </c>
      <c r="J50" s="5">
        <f>IF(K50="","",IFERROR(VLOOKUP(K50,'Produtos'!$A$2:$F$101,2,FALSE),"Não cadastrado"))</f>
        <v/>
      </c>
      <c r="K50" s="2" t="n"/>
      <c r="L50" s="2" t="n"/>
      <c r="M50" s="6">
        <f>IF(K50="","",IFERROR(VLOOKUP(K50,'Produtos'!$A$2:$F$101,4,FALSE),0))</f>
        <v/>
      </c>
      <c r="N50" s="7" t="n"/>
      <c r="O50" s="6">
        <f>IF(OR(L50="",M50=""),"",IFERROR(L50*M50-N50,0))</f>
        <v/>
      </c>
      <c r="P50" s="2" t="n"/>
      <c r="Q50" s="2" t="n"/>
      <c r="R50" s="4" t="n"/>
      <c r="S50" s="8">
        <f>IF(E50="","",E50-DAY(E50)+1)</f>
        <v/>
      </c>
    </row>
    <row r="51">
      <c r="A51" s="2" t="n"/>
      <c r="B51" s="2" t="n"/>
      <c r="C51" s="2" t="n"/>
      <c r="D51" s="2" t="n"/>
      <c r="E51" s="3" t="n"/>
      <c r="F51" s="3" t="n"/>
      <c r="G51" s="4" t="n"/>
      <c r="H51" s="9">
        <f>IF(G51="","",IFERROR(VLOOKUP(G51,'Clientes'!$A$2:$G$101,2,FALSE),"Não cadastrado"))</f>
        <v/>
      </c>
      <c r="I51" s="9">
        <f>IF(G51="","",IFERROR(VLOOKUP(G51,'Clientes'!$A$2:$G$101,4,FALSE),"Não cadastrado"))</f>
        <v/>
      </c>
      <c r="J51" s="9">
        <f>IF(K51="","",IFERROR(VLOOKUP(K51,'Produtos'!$A$2:$F$101,2,FALSE),"Não cadastrado"))</f>
        <v/>
      </c>
      <c r="K51" s="2" t="n"/>
      <c r="L51" s="2" t="n"/>
      <c r="M51" s="10">
        <f>IF(K51="","",IFERROR(VLOOKUP(K51,'Produtos'!$A$2:$F$101,4,FALSE),0))</f>
        <v/>
      </c>
      <c r="N51" s="7" t="n"/>
      <c r="O51" s="10">
        <f>IF(OR(L51="",M51=""),"",IFERROR(L51*M51-N51,0))</f>
        <v/>
      </c>
      <c r="P51" s="2" t="n"/>
      <c r="Q51" s="2" t="n"/>
      <c r="R51" s="4" t="n"/>
      <c r="S51" s="11">
        <f>IF(E51="","",E51-DAY(E51)+1)</f>
        <v/>
      </c>
    </row>
    <row r="52">
      <c r="A52" s="2" t="n"/>
      <c r="B52" s="2" t="n"/>
      <c r="C52" s="2" t="n"/>
      <c r="D52" s="2" t="n"/>
      <c r="E52" s="3" t="n"/>
      <c r="F52" s="3" t="n"/>
      <c r="G52" s="4" t="n"/>
      <c r="H52" s="5">
        <f>IF(G52="","",IFERROR(VLOOKUP(G52,'Clientes'!$A$2:$G$101,2,FALSE),"Não cadastrado"))</f>
        <v/>
      </c>
      <c r="I52" s="5">
        <f>IF(G52="","",IFERROR(VLOOKUP(G52,'Clientes'!$A$2:$G$101,4,FALSE),"Não cadastrado"))</f>
        <v/>
      </c>
      <c r="J52" s="5">
        <f>IF(K52="","",IFERROR(VLOOKUP(K52,'Produtos'!$A$2:$F$101,2,FALSE),"Não cadastrado"))</f>
        <v/>
      </c>
      <c r="K52" s="2" t="n"/>
      <c r="L52" s="2" t="n"/>
      <c r="M52" s="6">
        <f>IF(K52="","",IFERROR(VLOOKUP(K52,'Produtos'!$A$2:$F$101,4,FALSE),0))</f>
        <v/>
      </c>
      <c r="N52" s="7" t="n"/>
      <c r="O52" s="6">
        <f>IF(OR(L52="",M52=""),"",IFERROR(L52*M52-N52,0))</f>
        <v/>
      </c>
      <c r="P52" s="2" t="n"/>
      <c r="Q52" s="2" t="n"/>
      <c r="R52" s="4" t="n"/>
      <c r="S52" s="8">
        <f>IF(E52="","",E52-DAY(E52)+1)</f>
        <v/>
      </c>
    </row>
    <row r="53">
      <c r="A53" s="2" t="n"/>
      <c r="B53" s="2" t="n"/>
      <c r="C53" s="2" t="n"/>
      <c r="D53" s="2" t="n"/>
      <c r="E53" s="3" t="n"/>
      <c r="F53" s="3" t="n"/>
      <c r="G53" s="4" t="n"/>
      <c r="H53" s="9">
        <f>IF(G53="","",IFERROR(VLOOKUP(G53,'Clientes'!$A$2:$G$101,2,FALSE),"Não cadastrado"))</f>
        <v/>
      </c>
      <c r="I53" s="9">
        <f>IF(G53="","",IFERROR(VLOOKUP(G53,'Clientes'!$A$2:$G$101,4,FALSE),"Não cadastrado"))</f>
        <v/>
      </c>
      <c r="J53" s="9">
        <f>IF(K53="","",IFERROR(VLOOKUP(K53,'Produtos'!$A$2:$F$101,2,FALSE),"Não cadastrado"))</f>
        <v/>
      </c>
      <c r="K53" s="2" t="n"/>
      <c r="L53" s="2" t="n"/>
      <c r="M53" s="10">
        <f>IF(K53="","",IFERROR(VLOOKUP(K53,'Produtos'!$A$2:$F$101,4,FALSE),0))</f>
        <v/>
      </c>
      <c r="N53" s="7" t="n"/>
      <c r="O53" s="10">
        <f>IF(OR(L53="",M53=""),"",IFERROR(L53*M53-N53,0))</f>
        <v/>
      </c>
      <c r="P53" s="2" t="n"/>
      <c r="Q53" s="2" t="n"/>
      <c r="R53" s="4" t="n"/>
      <c r="S53" s="11">
        <f>IF(E53="","",E53-DAY(E53)+1)</f>
        <v/>
      </c>
    </row>
    <row r="54">
      <c r="A54" s="2" t="n"/>
      <c r="B54" s="2" t="n"/>
      <c r="C54" s="2" t="n"/>
      <c r="D54" s="2" t="n"/>
      <c r="E54" s="3" t="n"/>
      <c r="F54" s="3" t="n"/>
      <c r="G54" s="4" t="n"/>
      <c r="H54" s="5">
        <f>IF(G54="","",IFERROR(VLOOKUP(G54,'Clientes'!$A$2:$G$101,2,FALSE),"Não cadastrado"))</f>
        <v/>
      </c>
      <c r="I54" s="5">
        <f>IF(G54="","",IFERROR(VLOOKUP(G54,'Clientes'!$A$2:$G$101,4,FALSE),"Não cadastrado"))</f>
        <v/>
      </c>
      <c r="J54" s="5">
        <f>IF(K54="","",IFERROR(VLOOKUP(K54,'Produtos'!$A$2:$F$101,2,FALSE),"Não cadastrado"))</f>
        <v/>
      </c>
      <c r="K54" s="2" t="n"/>
      <c r="L54" s="2" t="n"/>
      <c r="M54" s="6">
        <f>IF(K54="","",IFERROR(VLOOKUP(K54,'Produtos'!$A$2:$F$101,4,FALSE),0))</f>
        <v/>
      </c>
      <c r="N54" s="7" t="n"/>
      <c r="O54" s="6">
        <f>IF(OR(L54="",M54=""),"",IFERROR(L54*M54-N54,0))</f>
        <v/>
      </c>
      <c r="P54" s="2" t="n"/>
      <c r="Q54" s="2" t="n"/>
      <c r="R54" s="4" t="n"/>
      <c r="S54" s="8">
        <f>IF(E54="","",E54-DAY(E54)+1)</f>
        <v/>
      </c>
    </row>
    <row r="55">
      <c r="A55" s="2" t="n"/>
      <c r="B55" s="2" t="n"/>
      <c r="C55" s="2" t="n"/>
      <c r="D55" s="2" t="n"/>
      <c r="E55" s="3" t="n"/>
      <c r="F55" s="3" t="n"/>
      <c r="G55" s="4" t="n"/>
      <c r="H55" s="9">
        <f>IF(G55="","",IFERROR(VLOOKUP(G55,'Clientes'!$A$2:$G$101,2,FALSE),"Não cadastrado"))</f>
        <v/>
      </c>
      <c r="I55" s="9">
        <f>IF(G55="","",IFERROR(VLOOKUP(G55,'Clientes'!$A$2:$G$101,4,FALSE),"Não cadastrado"))</f>
        <v/>
      </c>
      <c r="J55" s="9">
        <f>IF(K55="","",IFERROR(VLOOKUP(K55,'Produtos'!$A$2:$F$101,2,FALSE),"Não cadastrado"))</f>
        <v/>
      </c>
      <c r="K55" s="2" t="n"/>
      <c r="L55" s="2" t="n"/>
      <c r="M55" s="10">
        <f>IF(K55="","",IFERROR(VLOOKUP(K55,'Produtos'!$A$2:$F$101,4,FALSE),0))</f>
        <v/>
      </c>
      <c r="N55" s="7" t="n"/>
      <c r="O55" s="10">
        <f>IF(OR(L55="",M55=""),"",IFERROR(L55*M55-N55,0))</f>
        <v/>
      </c>
      <c r="P55" s="2" t="n"/>
      <c r="Q55" s="2" t="n"/>
      <c r="R55" s="4" t="n"/>
      <c r="S55" s="11">
        <f>IF(E55="","",E55-DAY(E55)+1)</f>
        <v/>
      </c>
    </row>
    <row r="56">
      <c r="A56" s="2" t="n"/>
      <c r="B56" s="2" t="n"/>
      <c r="C56" s="2" t="n"/>
      <c r="D56" s="2" t="n"/>
      <c r="E56" s="3" t="n"/>
      <c r="F56" s="3" t="n"/>
      <c r="G56" s="4" t="n"/>
      <c r="H56" s="5">
        <f>IF(G56="","",IFERROR(VLOOKUP(G56,'Clientes'!$A$2:$G$101,2,FALSE),"Não cadastrado"))</f>
        <v/>
      </c>
      <c r="I56" s="5">
        <f>IF(G56="","",IFERROR(VLOOKUP(G56,'Clientes'!$A$2:$G$101,4,FALSE),"Não cadastrado"))</f>
        <v/>
      </c>
      <c r="J56" s="5">
        <f>IF(K56="","",IFERROR(VLOOKUP(K56,'Produtos'!$A$2:$F$101,2,FALSE),"Não cadastrado"))</f>
        <v/>
      </c>
      <c r="K56" s="2" t="n"/>
      <c r="L56" s="2" t="n"/>
      <c r="M56" s="6">
        <f>IF(K56="","",IFERROR(VLOOKUP(K56,'Produtos'!$A$2:$F$101,4,FALSE),0))</f>
        <v/>
      </c>
      <c r="N56" s="7" t="n"/>
      <c r="O56" s="6">
        <f>IF(OR(L56="",M56=""),"",IFERROR(L56*M56-N56,0))</f>
        <v/>
      </c>
      <c r="P56" s="2" t="n"/>
      <c r="Q56" s="2" t="n"/>
      <c r="R56" s="4" t="n"/>
      <c r="S56" s="8">
        <f>IF(E56="","",E56-DAY(E56)+1)</f>
        <v/>
      </c>
    </row>
    <row r="57">
      <c r="A57" s="2" t="n"/>
      <c r="B57" s="2" t="n"/>
      <c r="C57" s="2" t="n"/>
      <c r="D57" s="2" t="n"/>
      <c r="E57" s="3" t="n"/>
      <c r="F57" s="3" t="n"/>
      <c r="G57" s="4" t="n"/>
      <c r="H57" s="9">
        <f>IF(G57="","",IFERROR(VLOOKUP(G57,'Clientes'!$A$2:$G$101,2,FALSE),"Não cadastrado"))</f>
        <v/>
      </c>
      <c r="I57" s="9">
        <f>IF(G57="","",IFERROR(VLOOKUP(G57,'Clientes'!$A$2:$G$101,4,FALSE),"Não cadastrado"))</f>
        <v/>
      </c>
      <c r="J57" s="9">
        <f>IF(K57="","",IFERROR(VLOOKUP(K57,'Produtos'!$A$2:$F$101,2,FALSE),"Não cadastrado"))</f>
        <v/>
      </c>
      <c r="K57" s="2" t="n"/>
      <c r="L57" s="2" t="n"/>
      <c r="M57" s="10">
        <f>IF(K57="","",IFERROR(VLOOKUP(K57,'Produtos'!$A$2:$F$101,4,FALSE),0))</f>
        <v/>
      </c>
      <c r="N57" s="7" t="n"/>
      <c r="O57" s="10">
        <f>IF(OR(L57="",M57=""),"",IFERROR(L57*M57-N57,0))</f>
        <v/>
      </c>
      <c r="P57" s="2" t="n"/>
      <c r="Q57" s="2" t="n"/>
      <c r="R57" s="4" t="n"/>
      <c r="S57" s="11">
        <f>IF(E57="","",E57-DAY(E57)+1)</f>
        <v/>
      </c>
    </row>
    <row r="58">
      <c r="A58" s="2" t="n"/>
      <c r="B58" s="2" t="n"/>
      <c r="C58" s="2" t="n"/>
      <c r="D58" s="2" t="n"/>
      <c r="E58" s="3" t="n"/>
      <c r="F58" s="3" t="n"/>
      <c r="G58" s="4" t="n"/>
      <c r="H58" s="5">
        <f>IF(G58="","",IFERROR(VLOOKUP(G58,'Clientes'!$A$2:$G$101,2,FALSE),"Não cadastrado"))</f>
        <v/>
      </c>
      <c r="I58" s="5">
        <f>IF(G58="","",IFERROR(VLOOKUP(G58,'Clientes'!$A$2:$G$101,4,FALSE),"Não cadastrado"))</f>
        <v/>
      </c>
      <c r="J58" s="5">
        <f>IF(K58="","",IFERROR(VLOOKUP(K58,'Produtos'!$A$2:$F$101,2,FALSE),"Não cadastrado"))</f>
        <v/>
      </c>
      <c r="K58" s="2" t="n"/>
      <c r="L58" s="2" t="n"/>
      <c r="M58" s="6">
        <f>IF(K58="","",IFERROR(VLOOKUP(K58,'Produtos'!$A$2:$F$101,4,FALSE),0))</f>
        <v/>
      </c>
      <c r="N58" s="7" t="n"/>
      <c r="O58" s="6">
        <f>IF(OR(L58="",M58=""),"",IFERROR(L58*M58-N58,0))</f>
        <v/>
      </c>
      <c r="P58" s="2" t="n"/>
      <c r="Q58" s="2" t="n"/>
      <c r="R58" s="4" t="n"/>
      <c r="S58" s="8">
        <f>IF(E58="","",E58-DAY(E58)+1)</f>
        <v/>
      </c>
    </row>
    <row r="59">
      <c r="A59" s="2" t="n"/>
      <c r="B59" s="2" t="n"/>
      <c r="C59" s="2" t="n"/>
      <c r="D59" s="2" t="n"/>
      <c r="E59" s="3" t="n"/>
      <c r="F59" s="3" t="n"/>
      <c r="G59" s="4" t="n"/>
      <c r="H59" s="9">
        <f>IF(G59="","",IFERROR(VLOOKUP(G59,'Clientes'!$A$2:$G$101,2,FALSE),"Não cadastrado"))</f>
        <v/>
      </c>
      <c r="I59" s="9">
        <f>IF(G59="","",IFERROR(VLOOKUP(G59,'Clientes'!$A$2:$G$101,4,FALSE),"Não cadastrado"))</f>
        <v/>
      </c>
      <c r="J59" s="9">
        <f>IF(K59="","",IFERROR(VLOOKUP(K59,'Produtos'!$A$2:$F$101,2,FALSE),"Não cadastrado"))</f>
        <v/>
      </c>
      <c r="K59" s="2" t="n"/>
      <c r="L59" s="2" t="n"/>
      <c r="M59" s="10">
        <f>IF(K59="","",IFERROR(VLOOKUP(K59,'Produtos'!$A$2:$F$101,4,FALSE),0))</f>
        <v/>
      </c>
      <c r="N59" s="7" t="n"/>
      <c r="O59" s="10">
        <f>IF(OR(L59="",M59=""),"",IFERROR(L59*M59-N59,0))</f>
        <v/>
      </c>
      <c r="P59" s="2" t="n"/>
      <c r="Q59" s="2" t="n"/>
      <c r="R59" s="4" t="n"/>
      <c r="S59" s="11">
        <f>IF(E59="","",E59-DAY(E59)+1)</f>
        <v/>
      </c>
    </row>
    <row r="60">
      <c r="A60" s="2" t="n"/>
      <c r="B60" s="2" t="n"/>
      <c r="C60" s="2" t="n"/>
      <c r="D60" s="2" t="n"/>
      <c r="E60" s="3" t="n"/>
      <c r="F60" s="3" t="n"/>
      <c r="G60" s="4" t="n"/>
      <c r="H60" s="5">
        <f>IF(G60="","",IFERROR(VLOOKUP(G60,'Clientes'!$A$2:$G$101,2,FALSE),"Não cadastrado"))</f>
        <v/>
      </c>
      <c r="I60" s="5">
        <f>IF(G60="","",IFERROR(VLOOKUP(G60,'Clientes'!$A$2:$G$101,4,FALSE),"Não cadastrado"))</f>
        <v/>
      </c>
      <c r="J60" s="5">
        <f>IF(K60="","",IFERROR(VLOOKUP(K60,'Produtos'!$A$2:$F$101,2,FALSE),"Não cadastrado"))</f>
        <v/>
      </c>
      <c r="K60" s="2" t="n"/>
      <c r="L60" s="2" t="n"/>
      <c r="M60" s="6">
        <f>IF(K60="","",IFERROR(VLOOKUP(K60,'Produtos'!$A$2:$F$101,4,FALSE),0))</f>
        <v/>
      </c>
      <c r="N60" s="7" t="n"/>
      <c r="O60" s="6">
        <f>IF(OR(L60="",M60=""),"",IFERROR(L60*M60-N60,0))</f>
        <v/>
      </c>
      <c r="P60" s="2" t="n"/>
      <c r="Q60" s="2" t="n"/>
      <c r="R60" s="4" t="n"/>
      <c r="S60" s="8">
        <f>IF(E60="","",E60-DAY(E60)+1)</f>
        <v/>
      </c>
    </row>
    <row r="61">
      <c r="A61" s="2" t="n"/>
      <c r="B61" s="2" t="n"/>
      <c r="C61" s="2" t="n"/>
      <c r="D61" s="2" t="n"/>
      <c r="E61" s="3" t="n"/>
      <c r="F61" s="3" t="n"/>
      <c r="G61" s="4" t="n"/>
      <c r="H61" s="9">
        <f>IF(G61="","",IFERROR(VLOOKUP(G61,'Clientes'!$A$2:$G$101,2,FALSE),"Não cadastrado"))</f>
        <v/>
      </c>
      <c r="I61" s="9">
        <f>IF(G61="","",IFERROR(VLOOKUP(G61,'Clientes'!$A$2:$G$101,4,FALSE),"Não cadastrado"))</f>
        <v/>
      </c>
      <c r="J61" s="9">
        <f>IF(K61="","",IFERROR(VLOOKUP(K61,'Produtos'!$A$2:$F$101,2,FALSE),"Não cadastrado"))</f>
        <v/>
      </c>
      <c r="K61" s="2" t="n"/>
      <c r="L61" s="2" t="n"/>
      <c r="M61" s="10">
        <f>IF(K61="","",IFERROR(VLOOKUP(K61,'Produtos'!$A$2:$F$101,4,FALSE),0))</f>
        <v/>
      </c>
      <c r="N61" s="7" t="n"/>
      <c r="O61" s="10">
        <f>IF(OR(L61="",M61=""),"",IFERROR(L61*M61-N61,0))</f>
        <v/>
      </c>
      <c r="P61" s="2" t="n"/>
      <c r="Q61" s="2" t="n"/>
      <c r="R61" s="4" t="n"/>
      <c r="S61" s="11">
        <f>IF(E61="","",E61-DAY(E61)+1)</f>
        <v/>
      </c>
    </row>
    <row r="62">
      <c r="A62" s="2" t="n"/>
      <c r="B62" s="2" t="n"/>
      <c r="C62" s="2" t="n"/>
      <c r="D62" s="2" t="n"/>
      <c r="E62" s="3" t="n"/>
      <c r="F62" s="3" t="n"/>
      <c r="G62" s="4" t="n"/>
      <c r="H62" s="5">
        <f>IF(G62="","",IFERROR(VLOOKUP(G62,'Clientes'!$A$2:$G$101,2,FALSE),"Não cadastrado"))</f>
        <v/>
      </c>
      <c r="I62" s="5">
        <f>IF(G62="","",IFERROR(VLOOKUP(G62,'Clientes'!$A$2:$G$101,4,FALSE),"Não cadastrado"))</f>
        <v/>
      </c>
      <c r="J62" s="5">
        <f>IF(K62="","",IFERROR(VLOOKUP(K62,'Produtos'!$A$2:$F$101,2,FALSE),"Não cadastrado"))</f>
        <v/>
      </c>
      <c r="K62" s="2" t="n"/>
      <c r="L62" s="2" t="n"/>
      <c r="M62" s="6">
        <f>IF(K62="","",IFERROR(VLOOKUP(K62,'Produtos'!$A$2:$F$101,4,FALSE),0))</f>
        <v/>
      </c>
      <c r="N62" s="7" t="n"/>
      <c r="O62" s="6">
        <f>IF(OR(L62="",M62=""),"",IFERROR(L62*M62-N62,0))</f>
        <v/>
      </c>
      <c r="P62" s="2" t="n"/>
      <c r="Q62" s="2" t="n"/>
      <c r="R62" s="4" t="n"/>
      <c r="S62" s="8">
        <f>IF(E62="","",E62-DAY(E62)+1)</f>
        <v/>
      </c>
    </row>
    <row r="63">
      <c r="A63" s="2" t="n"/>
      <c r="B63" s="2" t="n"/>
      <c r="C63" s="2" t="n"/>
      <c r="D63" s="2" t="n"/>
      <c r="E63" s="3" t="n"/>
      <c r="F63" s="3" t="n"/>
      <c r="G63" s="4" t="n"/>
      <c r="H63" s="9">
        <f>IF(G63="","",IFERROR(VLOOKUP(G63,'Clientes'!$A$2:$G$101,2,FALSE),"Não cadastrado"))</f>
        <v/>
      </c>
      <c r="I63" s="9">
        <f>IF(G63="","",IFERROR(VLOOKUP(G63,'Clientes'!$A$2:$G$101,4,FALSE),"Não cadastrado"))</f>
        <v/>
      </c>
      <c r="J63" s="9">
        <f>IF(K63="","",IFERROR(VLOOKUP(K63,'Produtos'!$A$2:$F$101,2,FALSE),"Não cadastrado"))</f>
        <v/>
      </c>
      <c r="K63" s="2" t="n"/>
      <c r="L63" s="2" t="n"/>
      <c r="M63" s="10">
        <f>IF(K63="","",IFERROR(VLOOKUP(K63,'Produtos'!$A$2:$F$101,4,FALSE),0))</f>
        <v/>
      </c>
      <c r="N63" s="7" t="n"/>
      <c r="O63" s="10">
        <f>IF(OR(L63="",M63=""),"",IFERROR(L63*M63-N63,0))</f>
        <v/>
      </c>
      <c r="P63" s="2" t="n"/>
      <c r="Q63" s="2" t="n"/>
      <c r="R63" s="4" t="n"/>
      <c r="S63" s="11">
        <f>IF(E63="","",E63-DAY(E63)+1)</f>
        <v/>
      </c>
    </row>
    <row r="64">
      <c r="A64" s="2" t="n"/>
      <c r="B64" s="2" t="n"/>
      <c r="C64" s="2" t="n"/>
      <c r="D64" s="2" t="n"/>
      <c r="E64" s="3" t="n"/>
      <c r="F64" s="3" t="n"/>
      <c r="G64" s="4" t="n"/>
      <c r="H64" s="5">
        <f>IF(G64="","",IFERROR(VLOOKUP(G64,'Clientes'!$A$2:$G$101,2,FALSE),"Não cadastrado"))</f>
        <v/>
      </c>
      <c r="I64" s="5">
        <f>IF(G64="","",IFERROR(VLOOKUP(G64,'Clientes'!$A$2:$G$101,4,FALSE),"Não cadastrado"))</f>
        <v/>
      </c>
      <c r="J64" s="5">
        <f>IF(K64="","",IFERROR(VLOOKUP(K64,'Produtos'!$A$2:$F$101,2,FALSE),"Não cadastrado"))</f>
        <v/>
      </c>
      <c r="K64" s="2" t="n"/>
      <c r="L64" s="2" t="n"/>
      <c r="M64" s="6">
        <f>IF(K64="","",IFERROR(VLOOKUP(K64,'Produtos'!$A$2:$F$101,4,FALSE),0))</f>
        <v/>
      </c>
      <c r="N64" s="7" t="n"/>
      <c r="O64" s="6">
        <f>IF(OR(L64="",M64=""),"",IFERROR(L64*M64-N64,0))</f>
        <v/>
      </c>
      <c r="P64" s="2" t="n"/>
      <c r="Q64" s="2" t="n"/>
      <c r="R64" s="4" t="n"/>
      <c r="S64" s="8">
        <f>IF(E64="","",E64-DAY(E64)+1)</f>
        <v/>
      </c>
    </row>
    <row r="65">
      <c r="A65" s="2" t="n"/>
      <c r="B65" s="2" t="n"/>
      <c r="C65" s="2" t="n"/>
      <c r="D65" s="2" t="n"/>
      <c r="E65" s="3" t="n"/>
      <c r="F65" s="3" t="n"/>
      <c r="G65" s="4" t="n"/>
      <c r="H65" s="9">
        <f>IF(G65="","",IFERROR(VLOOKUP(G65,'Clientes'!$A$2:$G$101,2,FALSE),"Não cadastrado"))</f>
        <v/>
      </c>
      <c r="I65" s="9">
        <f>IF(G65="","",IFERROR(VLOOKUP(G65,'Clientes'!$A$2:$G$101,4,FALSE),"Não cadastrado"))</f>
        <v/>
      </c>
      <c r="J65" s="9">
        <f>IF(K65="","",IFERROR(VLOOKUP(K65,'Produtos'!$A$2:$F$101,2,FALSE),"Não cadastrado"))</f>
        <v/>
      </c>
      <c r="K65" s="2" t="n"/>
      <c r="L65" s="2" t="n"/>
      <c r="M65" s="10">
        <f>IF(K65="","",IFERROR(VLOOKUP(K65,'Produtos'!$A$2:$F$101,4,FALSE),0))</f>
        <v/>
      </c>
      <c r="N65" s="7" t="n"/>
      <c r="O65" s="10">
        <f>IF(OR(L65="",M65=""),"",IFERROR(L65*M65-N65,0))</f>
        <v/>
      </c>
      <c r="P65" s="2" t="n"/>
      <c r="Q65" s="2" t="n"/>
      <c r="R65" s="4" t="n"/>
      <c r="S65" s="11">
        <f>IF(E65="","",E65-DAY(E65)+1)</f>
        <v/>
      </c>
    </row>
    <row r="66">
      <c r="A66" s="2" t="n"/>
      <c r="B66" s="2" t="n"/>
      <c r="C66" s="2" t="n"/>
      <c r="D66" s="2" t="n"/>
      <c r="E66" s="3" t="n"/>
      <c r="F66" s="3" t="n"/>
      <c r="G66" s="4" t="n"/>
      <c r="H66" s="5">
        <f>IF(G66="","",IFERROR(VLOOKUP(G66,'Clientes'!$A$2:$G$101,2,FALSE),"Não cadastrado"))</f>
        <v/>
      </c>
      <c r="I66" s="5">
        <f>IF(G66="","",IFERROR(VLOOKUP(G66,'Clientes'!$A$2:$G$101,4,FALSE),"Não cadastrado"))</f>
        <v/>
      </c>
      <c r="J66" s="5">
        <f>IF(K66="","",IFERROR(VLOOKUP(K66,'Produtos'!$A$2:$F$101,2,FALSE),"Não cadastrado"))</f>
        <v/>
      </c>
      <c r="K66" s="2" t="n"/>
      <c r="L66" s="2" t="n"/>
      <c r="M66" s="6">
        <f>IF(K66="","",IFERROR(VLOOKUP(K66,'Produtos'!$A$2:$F$101,4,FALSE),0))</f>
        <v/>
      </c>
      <c r="N66" s="7" t="n"/>
      <c r="O66" s="6">
        <f>IF(OR(L66="",M66=""),"",IFERROR(L66*M66-N66,0))</f>
        <v/>
      </c>
      <c r="P66" s="2" t="n"/>
      <c r="Q66" s="2" t="n"/>
      <c r="R66" s="4" t="n"/>
      <c r="S66" s="8">
        <f>IF(E66="","",E66-DAY(E66)+1)</f>
        <v/>
      </c>
    </row>
    <row r="67">
      <c r="A67" s="2" t="n"/>
      <c r="B67" s="2" t="n"/>
      <c r="C67" s="2" t="n"/>
      <c r="D67" s="2" t="n"/>
      <c r="E67" s="3" t="n"/>
      <c r="F67" s="3" t="n"/>
      <c r="G67" s="4" t="n"/>
      <c r="H67" s="9">
        <f>IF(G67="","",IFERROR(VLOOKUP(G67,'Clientes'!$A$2:$G$101,2,FALSE),"Não cadastrado"))</f>
        <v/>
      </c>
      <c r="I67" s="9">
        <f>IF(G67="","",IFERROR(VLOOKUP(G67,'Clientes'!$A$2:$G$101,4,FALSE),"Não cadastrado"))</f>
        <v/>
      </c>
      <c r="J67" s="9">
        <f>IF(K67="","",IFERROR(VLOOKUP(K67,'Produtos'!$A$2:$F$101,2,FALSE),"Não cadastrado"))</f>
        <v/>
      </c>
      <c r="K67" s="2" t="n"/>
      <c r="L67" s="2" t="n"/>
      <c r="M67" s="10">
        <f>IF(K67="","",IFERROR(VLOOKUP(K67,'Produtos'!$A$2:$F$101,4,FALSE),0))</f>
        <v/>
      </c>
      <c r="N67" s="7" t="n"/>
      <c r="O67" s="10">
        <f>IF(OR(L67="",M67=""),"",IFERROR(L67*M67-N67,0))</f>
        <v/>
      </c>
      <c r="P67" s="2" t="n"/>
      <c r="Q67" s="2" t="n"/>
      <c r="R67" s="4" t="n"/>
      <c r="S67" s="11">
        <f>IF(E67="","",E67-DAY(E67)+1)</f>
        <v/>
      </c>
    </row>
    <row r="68">
      <c r="A68" s="2" t="n"/>
      <c r="B68" s="2" t="n"/>
      <c r="C68" s="2" t="n"/>
      <c r="D68" s="2" t="n"/>
      <c r="E68" s="3" t="n"/>
      <c r="F68" s="3" t="n"/>
      <c r="G68" s="4" t="n"/>
      <c r="H68" s="5">
        <f>IF(G68="","",IFERROR(VLOOKUP(G68,'Clientes'!$A$2:$G$101,2,FALSE),"Não cadastrado"))</f>
        <v/>
      </c>
      <c r="I68" s="5">
        <f>IF(G68="","",IFERROR(VLOOKUP(G68,'Clientes'!$A$2:$G$101,4,FALSE),"Não cadastrado"))</f>
        <v/>
      </c>
      <c r="J68" s="5">
        <f>IF(K68="","",IFERROR(VLOOKUP(K68,'Produtos'!$A$2:$F$101,2,FALSE),"Não cadastrado"))</f>
        <v/>
      </c>
      <c r="K68" s="2" t="n"/>
      <c r="L68" s="2" t="n"/>
      <c r="M68" s="6">
        <f>IF(K68="","",IFERROR(VLOOKUP(K68,'Produtos'!$A$2:$F$101,4,FALSE),0))</f>
        <v/>
      </c>
      <c r="N68" s="7" t="n"/>
      <c r="O68" s="6">
        <f>IF(OR(L68="",M68=""),"",IFERROR(L68*M68-N68,0))</f>
        <v/>
      </c>
      <c r="P68" s="2" t="n"/>
      <c r="Q68" s="2" t="n"/>
      <c r="R68" s="4" t="n"/>
      <c r="S68" s="8">
        <f>IF(E68="","",E68-DAY(E68)+1)</f>
        <v/>
      </c>
    </row>
    <row r="69">
      <c r="A69" s="2" t="n"/>
      <c r="B69" s="2" t="n"/>
      <c r="C69" s="2" t="n"/>
      <c r="D69" s="2" t="n"/>
      <c r="E69" s="3" t="n"/>
      <c r="F69" s="3" t="n"/>
      <c r="G69" s="4" t="n"/>
      <c r="H69" s="9">
        <f>IF(G69="","",IFERROR(VLOOKUP(G69,'Clientes'!$A$2:$G$101,2,FALSE),"Não cadastrado"))</f>
        <v/>
      </c>
      <c r="I69" s="9">
        <f>IF(G69="","",IFERROR(VLOOKUP(G69,'Clientes'!$A$2:$G$101,4,FALSE),"Não cadastrado"))</f>
        <v/>
      </c>
      <c r="J69" s="9">
        <f>IF(K69="","",IFERROR(VLOOKUP(K69,'Produtos'!$A$2:$F$101,2,FALSE),"Não cadastrado"))</f>
        <v/>
      </c>
      <c r="K69" s="2" t="n"/>
      <c r="L69" s="2" t="n"/>
      <c r="M69" s="10">
        <f>IF(K69="","",IFERROR(VLOOKUP(K69,'Produtos'!$A$2:$F$101,4,FALSE),0))</f>
        <v/>
      </c>
      <c r="N69" s="7" t="n"/>
      <c r="O69" s="10">
        <f>IF(OR(L69="",M69=""),"",IFERROR(L69*M69-N69,0))</f>
        <v/>
      </c>
      <c r="P69" s="2" t="n"/>
      <c r="Q69" s="2" t="n"/>
      <c r="R69" s="4" t="n"/>
      <c r="S69" s="11">
        <f>IF(E69="","",E69-DAY(E69)+1)</f>
        <v/>
      </c>
    </row>
    <row r="70">
      <c r="A70" s="2" t="n"/>
      <c r="B70" s="2" t="n"/>
      <c r="C70" s="2" t="n"/>
      <c r="D70" s="2" t="n"/>
      <c r="E70" s="3" t="n"/>
      <c r="F70" s="3" t="n"/>
      <c r="G70" s="4" t="n"/>
      <c r="H70" s="5">
        <f>IF(G70="","",IFERROR(VLOOKUP(G70,'Clientes'!$A$2:$G$101,2,FALSE),"Não cadastrado"))</f>
        <v/>
      </c>
      <c r="I70" s="5">
        <f>IF(G70="","",IFERROR(VLOOKUP(G70,'Clientes'!$A$2:$G$101,4,FALSE),"Não cadastrado"))</f>
        <v/>
      </c>
      <c r="J70" s="5">
        <f>IF(K70="","",IFERROR(VLOOKUP(K70,'Produtos'!$A$2:$F$101,2,FALSE),"Não cadastrado"))</f>
        <v/>
      </c>
      <c r="K70" s="2" t="n"/>
      <c r="L70" s="2" t="n"/>
      <c r="M70" s="6">
        <f>IF(K70="","",IFERROR(VLOOKUP(K70,'Produtos'!$A$2:$F$101,4,FALSE),0))</f>
        <v/>
      </c>
      <c r="N70" s="7" t="n"/>
      <c r="O70" s="6">
        <f>IF(OR(L70="",M70=""),"",IFERROR(L70*M70-N70,0))</f>
        <v/>
      </c>
      <c r="P70" s="2" t="n"/>
      <c r="Q70" s="2" t="n"/>
      <c r="R70" s="4" t="n"/>
      <c r="S70" s="8">
        <f>IF(E70="","",E70-DAY(E70)+1)</f>
        <v/>
      </c>
    </row>
    <row r="71">
      <c r="A71" s="2" t="n"/>
      <c r="B71" s="2" t="n"/>
      <c r="C71" s="2" t="n"/>
      <c r="D71" s="2" t="n"/>
      <c r="E71" s="3" t="n"/>
      <c r="F71" s="3" t="n"/>
      <c r="G71" s="4" t="n"/>
      <c r="H71" s="9">
        <f>IF(G71="","",IFERROR(VLOOKUP(G71,'Clientes'!$A$2:$G$101,2,FALSE),"Não cadastrado"))</f>
        <v/>
      </c>
      <c r="I71" s="9">
        <f>IF(G71="","",IFERROR(VLOOKUP(G71,'Clientes'!$A$2:$G$101,4,FALSE),"Não cadastrado"))</f>
        <v/>
      </c>
      <c r="J71" s="9">
        <f>IF(K71="","",IFERROR(VLOOKUP(K71,'Produtos'!$A$2:$F$101,2,FALSE),"Não cadastrado"))</f>
        <v/>
      </c>
      <c r="K71" s="2" t="n"/>
      <c r="L71" s="2" t="n"/>
      <c r="M71" s="10">
        <f>IF(K71="","",IFERROR(VLOOKUP(K71,'Produtos'!$A$2:$F$101,4,FALSE),0))</f>
        <v/>
      </c>
      <c r="N71" s="7" t="n"/>
      <c r="O71" s="10">
        <f>IF(OR(L71="",M71=""),"",IFERROR(L71*M71-N71,0))</f>
        <v/>
      </c>
      <c r="P71" s="2" t="n"/>
      <c r="Q71" s="2" t="n"/>
      <c r="R71" s="4" t="n"/>
      <c r="S71" s="11">
        <f>IF(E71="","",E71-DAY(E71)+1)</f>
        <v/>
      </c>
    </row>
    <row r="72">
      <c r="A72" s="2" t="n"/>
      <c r="B72" s="2" t="n"/>
      <c r="C72" s="2" t="n"/>
      <c r="D72" s="2" t="n"/>
      <c r="E72" s="3" t="n"/>
      <c r="F72" s="3" t="n"/>
      <c r="G72" s="4" t="n"/>
      <c r="H72" s="5">
        <f>IF(G72="","",IFERROR(VLOOKUP(G72,'Clientes'!$A$2:$G$101,2,FALSE),"Não cadastrado"))</f>
        <v/>
      </c>
      <c r="I72" s="5">
        <f>IF(G72="","",IFERROR(VLOOKUP(G72,'Clientes'!$A$2:$G$101,4,FALSE),"Não cadastrado"))</f>
        <v/>
      </c>
      <c r="J72" s="5">
        <f>IF(K72="","",IFERROR(VLOOKUP(K72,'Produtos'!$A$2:$F$101,2,FALSE),"Não cadastrado"))</f>
        <v/>
      </c>
      <c r="K72" s="2" t="n"/>
      <c r="L72" s="2" t="n"/>
      <c r="M72" s="6">
        <f>IF(K72="","",IFERROR(VLOOKUP(K72,'Produtos'!$A$2:$F$101,4,FALSE),0))</f>
        <v/>
      </c>
      <c r="N72" s="7" t="n"/>
      <c r="O72" s="6">
        <f>IF(OR(L72="",M72=""),"",IFERROR(L72*M72-N72,0))</f>
        <v/>
      </c>
      <c r="P72" s="2" t="n"/>
      <c r="Q72" s="2" t="n"/>
      <c r="R72" s="4" t="n"/>
      <c r="S72" s="8">
        <f>IF(E72="","",E72-DAY(E72)+1)</f>
        <v/>
      </c>
    </row>
    <row r="73">
      <c r="A73" s="2" t="n"/>
      <c r="B73" s="2" t="n"/>
      <c r="C73" s="2" t="n"/>
      <c r="D73" s="2" t="n"/>
      <c r="E73" s="3" t="n"/>
      <c r="F73" s="3" t="n"/>
      <c r="G73" s="4" t="n"/>
      <c r="H73" s="9">
        <f>IF(G73="","",IFERROR(VLOOKUP(G73,'Clientes'!$A$2:$G$101,2,FALSE),"Não cadastrado"))</f>
        <v/>
      </c>
      <c r="I73" s="9">
        <f>IF(G73="","",IFERROR(VLOOKUP(G73,'Clientes'!$A$2:$G$101,4,FALSE),"Não cadastrado"))</f>
        <v/>
      </c>
      <c r="J73" s="9">
        <f>IF(K73="","",IFERROR(VLOOKUP(K73,'Produtos'!$A$2:$F$101,2,FALSE),"Não cadastrado"))</f>
        <v/>
      </c>
      <c r="K73" s="2" t="n"/>
      <c r="L73" s="2" t="n"/>
      <c r="M73" s="10">
        <f>IF(K73="","",IFERROR(VLOOKUP(K73,'Produtos'!$A$2:$F$101,4,FALSE),0))</f>
        <v/>
      </c>
      <c r="N73" s="7" t="n"/>
      <c r="O73" s="10">
        <f>IF(OR(L73="",M73=""),"",IFERROR(L73*M73-N73,0))</f>
        <v/>
      </c>
      <c r="P73" s="2" t="n"/>
      <c r="Q73" s="2" t="n"/>
      <c r="R73" s="4" t="n"/>
      <c r="S73" s="11">
        <f>IF(E73="","",E73-DAY(E73)+1)</f>
        <v/>
      </c>
    </row>
    <row r="74">
      <c r="A74" s="2" t="n"/>
      <c r="B74" s="2" t="n"/>
      <c r="C74" s="2" t="n"/>
      <c r="D74" s="2" t="n"/>
      <c r="E74" s="3" t="n"/>
      <c r="F74" s="3" t="n"/>
      <c r="G74" s="4" t="n"/>
      <c r="H74" s="5">
        <f>IF(G74="","",IFERROR(VLOOKUP(G74,'Clientes'!$A$2:$G$101,2,FALSE),"Não cadastrado"))</f>
        <v/>
      </c>
      <c r="I74" s="5">
        <f>IF(G74="","",IFERROR(VLOOKUP(G74,'Clientes'!$A$2:$G$101,4,FALSE),"Não cadastrado"))</f>
        <v/>
      </c>
      <c r="J74" s="5">
        <f>IF(K74="","",IFERROR(VLOOKUP(K74,'Produtos'!$A$2:$F$101,2,FALSE),"Não cadastrado"))</f>
        <v/>
      </c>
      <c r="K74" s="2" t="n"/>
      <c r="L74" s="2" t="n"/>
      <c r="M74" s="6">
        <f>IF(K74="","",IFERROR(VLOOKUP(K74,'Produtos'!$A$2:$F$101,4,FALSE),0))</f>
        <v/>
      </c>
      <c r="N74" s="7" t="n"/>
      <c r="O74" s="6">
        <f>IF(OR(L74="",M74=""),"",IFERROR(L74*M74-N74,0))</f>
        <v/>
      </c>
      <c r="P74" s="2" t="n"/>
      <c r="Q74" s="2" t="n"/>
      <c r="R74" s="4" t="n"/>
      <c r="S74" s="8">
        <f>IF(E74="","",E74-DAY(E74)+1)</f>
        <v/>
      </c>
    </row>
    <row r="75">
      <c r="A75" s="2" t="n"/>
      <c r="B75" s="2" t="n"/>
      <c r="C75" s="2" t="n"/>
      <c r="D75" s="2" t="n"/>
      <c r="E75" s="3" t="n"/>
      <c r="F75" s="3" t="n"/>
      <c r="G75" s="4" t="n"/>
      <c r="H75" s="9">
        <f>IF(G75="","",IFERROR(VLOOKUP(G75,'Clientes'!$A$2:$G$101,2,FALSE),"Não cadastrado"))</f>
        <v/>
      </c>
      <c r="I75" s="9">
        <f>IF(G75="","",IFERROR(VLOOKUP(G75,'Clientes'!$A$2:$G$101,4,FALSE),"Não cadastrado"))</f>
        <v/>
      </c>
      <c r="J75" s="9">
        <f>IF(K75="","",IFERROR(VLOOKUP(K75,'Produtos'!$A$2:$F$101,2,FALSE),"Não cadastrado"))</f>
        <v/>
      </c>
      <c r="K75" s="2" t="n"/>
      <c r="L75" s="2" t="n"/>
      <c r="M75" s="10">
        <f>IF(K75="","",IFERROR(VLOOKUP(K75,'Produtos'!$A$2:$F$101,4,FALSE),0))</f>
        <v/>
      </c>
      <c r="N75" s="7" t="n"/>
      <c r="O75" s="10">
        <f>IF(OR(L75="",M75=""),"",IFERROR(L75*M75-N75,0))</f>
        <v/>
      </c>
      <c r="P75" s="2" t="n"/>
      <c r="Q75" s="2" t="n"/>
      <c r="R75" s="4" t="n"/>
      <c r="S75" s="11">
        <f>IF(E75="","",E75-DAY(E75)+1)</f>
        <v/>
      </c>
    </row>
    <row r="76">
      <c r="A76" s="2" t="n"/>
      <c r="B76" s="2" t="n"/>
      <c r="C76" s="2" t="n"/>
      <c r="D76" s="2" t="n"/>
      <c r="E76" s="3" t="n"/>
      <c r="F76" s="3" t="n"/>
      <c r="G76" s="4" t="n"/>
      <c r="H76" s="5">
        <f>IF(G76="","",IFERROR(VLOOKUP(G76,'Clientes'!$A$2:$G$101,2,FALSE),"Não cadastrado"))</f>
        <v/>
      </c>
      <c r="I76" s="5">
        <f>IF(G76="","",IFERROR(VLOOKUP(G76,'Clientes'!$A$2:$G$101,4,FALSE),"Não cadastrado"))</f>
        <v/>
      </c>
      <c r="J76" s="5">
        <f>IF(K76="","",IFERROR(VLOOKUP(K76,'Produtos'!$A$2:$F$101,2,FALSE),"Não cadastrado"))</f>
        <v/>
      </c>
      <c r="K76" s="2" t="n"/>
      <c r="L76" s="2" t="n"/>
      <c r="M76" s="6">
        <f>IF(K76="","",IFERROR(VLOOKUP(K76,'Produtos'!$A$2:$F$101,4,FALSE),0))</f>
        <v/>
      </c>
      <c r="N76" s="7" t="n"/>
      <c r="O76" s="6">
        <f>IF(OR(L76="",M76=""),"",IFERROR(L76*M76-N76,0))</f>
        <v/>
      </c>
      <c r="P76" s="2" t="n"/>
      <c r="Q76" s="2" t="n"/>
      <c r="R76" s="4" t="n"/>
      <c r="S76" s="8">
        <f>IF(E76="","",E76-DAY(E76)+1)</f>
        <v/>
      </c>
    </row>
    <row r="77">
      <c r="A77" s="2" t="n"/>
      <c r="B77" s="2" t="n"/>
      <c r="C77" s="2" t="n"/>
      <c r="D77" s="2" t="n"/>
      <c r="E77" s="3" t="n"/>
      <c r="F77" s="3" t="n"/>
      <c r="G77" s="4" t="n"/>
      <c r="H77" s="9">
        <f>IF(G77="","",IFERROR(VLOOKUP(G77,'Clientes'!$A$2:$G$101,2,FALSE),"Não cadastrado"))</f>
        <v/>
      </c>
      <c r="I77" s="9">
        <f>IF(G77="","",IFERROR(VLOOKUP(G77,'Clientes'!$A$2:$G$101,4,FALSE),"Não cadastrado"))</f>
        <v/>
      </c>
      <c r="J77" s="9">
        <f>IF(K77="","",IFERROR(VLOOKUP(K77,'Produtos'!$A$2:$F$101,2,FALSE),"Não cadastrado"))</f>
        <v/>
      </c>
      <c r="K77" s="2" t="n"/>
      <c r="L77" s="2" t="n"/>
      <c r="M77" s="10">
        <f>IF(K77="","",IFERROR(VLOOKUP(K77,'Produtos'!$A$2:$F$101,4,FALSE),0))</f>
        <v/>
      </c>
      <c r="N77" s="7" t="n"/>
      <c r="O77" s="10">
        <f>IF(OR(L77="",M77=""),"",IFERROR(L77*M77-N77,0))</f>
        <v/>
      </c>
      <c r="P77" s="2" t="n"/>
      <c r="Q77" s="2" t="n"/>
      <c r="R77" s="4" t="n"/>
      <c r="S77" s="11">
        <f>IF(E77="","",E77-DAY(E77)+1)</f>
        <v/>
      </c>
    </row>
    <row r="78">
      <c r="A78" s="2" t="n"/>
      <c r="B78" s="2" t="n"/>
      <c r="C78" s="2" t="n"/>
      <c r="D78" s="2" t="n"/>
      <c r="E78" s="3" t="n"/>
      <c r="F78" s="3" t="n"/>
      <c r="G78" s="4" t="n"/>
      <c r="H78" s="5">
        <f>IF(G78="","",IFERROR(VLOOKUP(G78,'Clientes'!$A$2:$G$101,2,FALSE),"Não cadastrado"))</f>
        <v/>
      </c>
      <c r="I78" s="5">
        <f>IF(G78="","",IFERROR(VLOOKUP(G78,'Clientes'!$A$2:$G$101,4,FALSE),"Não cadastrado"))</f>
        <v/>
      </c>
      <c r="J78" s="5">
        <f>IF(K78="","",IFERROR(VLOOKUP(K78,'Produtos'!$A$2:$F$101,2,FALSE),"Não cadastrado"))</f>
        <v/>
      </c>
      <c r="K78" s="2" t="n"/>
      <c r="L78" s="2" t="n"/>
      <c r="M78" s="6">
        <f>IF(K78="","",IFERROR(VLOOKUP(K78,'Produtos'!$A$2:$F$101,4,FALSE),0))</f>
        <v/>
      </c>
      <c r="N78" s="7" t="n"/>
      <c r="O78" s="6">
        <f>IF(OR(L78="",M78=""),"",IFERROR(L78*M78-N78,0))</f>
        <v/>
      </c>
      <c r="P78" s="2" t="n"/>
      <c r="Q78" s="2" t="n"/>
      <c r="R78" s="4" t="n"/>
      <c r="S78" s="8">
        <f>IF(E78="","",E78-DAY(E78)+1)</f>
        <v/>
      </c>
    </row>
    <row r="79">
      <c r="A79" s="2" t="n"/>
      <c r="B79" s="2" t="n"/>
      <c r="C79" s="2" t="n"/>
      <c r="D79" s="2" t="n"/>
      <c r="E79" s="3" t="n"/>
      <c r="F79" s="3" t="n"/>
      <c r="G79" s="4" t="n"/>
      <c r="H79" s="9">
        <f>IF(G79="","",IFERROR(VLOOKUP(G79,'Clientes'!$A$2:$G$101,2,FALSE),"Não cadastrado"))</f>
        <v/>
      </c>
      <c r="I79" s="9">
        <f>IF(G79="","",IFERROR(VLOOKUP(G79,'Clientes'!$A$2:$G$101,4,FALSE),"Não cadastrado"))</f>
        <v/>
      </c>
      <c r="J79" s="9">
        <f>IF(K79="","",IFERROR(VLOOKUP(K79,'Produtos'!$A$2:$F$101,2,FALSE),"Não cadastrado"))</f>
        <v/>
      </c>
      <c r="K79" s="2" t="n"/>
      <c r="L79" s="2" t="n"/>
      <c r="M79" s="10">
        <f>IF(K79="","",IFERROR(VLOOKUP(K79,'Produtos'!$A$2:$F$101,4,FALSE),0))</f>
        <v/>
      </c>
      <c r="N79" s="7" t="n"/>
      <c r="O79" s="10">
        <f>IF(OR(L79="",M79=""),"",IFERROR(L79*M79-N79,0))</f>
        <v/>
      </c>
      <c r="P79" s="2" t="n"/>
      <c r="Q79" s="2" t="n"/>
      <c r="R79" s="4" t="n"/>
      <c r="S79" s="11">
        <f>IF(E79="","",E79-DAY(E79)+1)</f>
        <v/>
      </c>
    </row>
    <row r="80">
      <c r="A80" s="2" t="n"/>
      <c r="B80" s="2" t="n"/>
      <c r="C80" s="2" t="n"/>
      <c r="D80" s="2" t="n"/>
      <c r="E80" s="3" t="n"/>
      <c r="F80" s="3" t="n"/>
      <c r="G80" s="4" t="n"/>
      <c r="H80" s="5">
        <f>IF(G80="","",IFERROR(VLOOKUP(G80,'Clientes'!$A$2:$G$101,2,FALSE),"Não cadastrado"))</f>
        <v/>
      </c>
      <c r="I80" s="5">
        <f>IF(G80="","",IFERROR(VLOOKUP(G80,'Clientes'!$A$2:$G$101,4,FALSE),"Não cadastrado"))</f>
        <v/>
      </c>
      <c r="J80" s="5">
        <f>IF(K80="","",IFERROR(VLOOKUP(K80,'Produtos'!$A$2:$F$101,2,FALSE),"Não cadastrado"))</f>
        <v/>
      </c>
      <c r="K80" s="2" t="n"/>
      <c r="L80" s="2" t="n"/>
      <c r="M80" s="6">
        <f>IF(K80="","",IFERROR(VLOOKUP(K80,'Produtos'!$A$2:$F$101,4,FALSE),0))</f>
        <v/>
      </c>
      <c r="N80" s="7" t="n"/>
      <c r="O80" s="6">
        <f>IF(OR(L80="",M80=""),"",IFERROR(L80*M80-N80,0))</f>
        <v/>
      </c>
      <c r="P80" s="2" t="n"/>
      <c r="Q80" s="2" t="n"/>
      <c r="R80" s="4" t="n"/>
      <c r="S80" s="8">
        <f>IF(E80="","",E80-DAY(E80)+1)</f>
        <v/>
      </c>
    </row>
    <row r="81">
      <c r="A81" s="2" t="n"/>
      <c r="B81" s="2" t="n"/>
      <c r="C81" s="2" t="n"/>
      <c r="D81" s="2" t="n"/>
      <c r="E81" s="3" t="n"/>
      <c r="F81" s="3" t="n"/>
      <c r="G81" s="4" t="n"/>
      <c r="H81" s="9">
        <f>IF(G81="","",IFERROR(VLOOKUP(G81,'Clientes'!$A$2:$G$101,2,FALSE),"Não cadastrado"))</f>
        <v/>
      </c>
      <c r="I81" s="9">
        <f>IF(G81="","",IFERROR(VLOOKUP(G81,'Clientes'!$A$2:$G$101,4,FALSE),"Não cadastrado"))</f>
        <v/>
      </c>
      <c r="J81" s="9">
        <f>IF(K81="","",IFERROR(VLOOKUP(K81,'Produtos'!$A$2:$F$101,2,FALSE),"Não cadastrado"))</f>
        <v/>
      </c>
      <c r="K81" s="2" t="n"/>
      <c r="L81" s="2" t="n"/>
      <c r="M81" s="10">
        <f>IF(K81="","",IFERROR(VLOOKUP(K81,'Produtos'!$A$2:$F$101,4,FALSE),0))</f>
        <v/>
      </c>
      <c r="N81" s="7" t="n"/>
      <c r="O81" s="10">
        <f>IF(OR(L81="",M81=""),"",IFERROR(L81*M81-N81,0))</f>
        <v/>
      </c>
      <c r="P81" s="2" t="n"/>
      <c r="Q81" s="2" t="n"/>
      <c r="R81" s="4" t="n"/>
      <c r="S81" s="11">
        <f>IF(E81="","",E81-DAY(E81)+1)</f>
        <v/>
      </c>
    </row>
    <row r="82">
      <c r="A82" s="2" t="n"/>
      <c r="B82" s="2" t="n"/>
      <c r="C82" s="2" t="n"/>
      <c r="D82" s="2" t="n"/>
      <c r="E82" s="3" t="n"/>
      <c r="F82" s="3" t="n"/>
      <c r="G82" s="4" t="n"/>
      <c r="H82" s="5">
        <f>IF(G82="","",IFERROR(VLOOKUP(G82,'Clientes'!$A$2:$G$101,2,FALSE),"Não cadastrado"))</f>
        <v/>
      </c>
      <c r="I82" s="5">
        <f>IF(G82="","",IFERROR(VLOOKUP(G82,'Clientes'!$A$2:$G$101,4,FALSE),"Não cadastrado"))</f>
        <v/>
      </c>
      <c r="J82" s="5">
        <f>IF(K82="","",IFERROR(VLOOKUP(K82,'Produtos'!$A$2:$F$101,2,FALSE),"Não cadastrado"))</f>
        <v/>
      </c>
      <c r="K82" s="2" t="n"/>
      <c r="L82" s="2" t="n"/>
      <c r="M82" s="6">
        <f>IF(K82="","",IFERROR(VLOOKUP(K82,'Produtos'!$A$2:$F$101,4,FALSE),0))</f>
        <v/>
      </c>
      <c r="N82" s="7" t="n"/>
      <c r="O82" s="6">
        <f>IF(OR(L82="",M82=""),"",IFERROR(L82*M82-N82,0))</f>
        <v/>
      </c>
      <c r="P82" s="2" t="n"/>
      <c r="Q82" s="2" t="n"/>
      <c r="R82" s="4" t="n"/>
      <c r="S82" s="8">
        <f>IF(E82="","",E82-DAY(E82)+1)</f>
        <v/>
      </c>
    </row>
    <row r="83">
      <c r="A83" s="2" t="n"/>
      <c r="B83" s="2" t="n"/>
      <c r="C83" s="2" t="n"/>
      <c r="D83" s="2" t="n"/>
      <c r="E83" s="3" t="n"/>
      <c r="F83" s="3" t="n"/>
      <c r="G83" s="4" t="n"/>
      <c r="H83" s="9">
        <f>IF(G83="","",IFERROR(VLOOKUP(G83,'Clientes'!$A$2:$G$101,2,FALSE),"Não cadastrado"))</f>
        <v/>
      </c>
      <c r="I83" s="9">
        <f>IF(G83="","",IFERROR(VLOOKUP(G83,'Clientes'!$A$2:$G$101,4,FALSE),"Não cadastrado"))</f>
        <v/>
      </c>
      <c r="J83" s="9">
        <f>IF(K83="","",IFERROR(VLOOKUP(K83,'Produtos'!$A$2:$F$101,2,FALSE),"Não cadastrado"))</f>
        <v/>
      </c>
      <c r="K83" s="2" t="n"/>
      <c r="L83" s="2" t="n"/>
      <c r="M83" s="10">
        <f>IF(K83="","",IFERROR(VLOOKUP(K83,'Produtos'!$A$2:$F$101,4,FALSE),0))</f>
        <v/>
      </c>
      <c r="N83" s="7" t="n"/>
      <c r="O83" s="10">
        <f>IF(OR(L83="",M83=""),"",IFERROR(L83*M83-N83,0))</f>
        <v/>
      </c>
      <c r="P83" s="2" t="n"/>
      <c r="Q83" s="2" t="n"/>
      <c r="R83" s="4" t="n"/>
      <c r="S83" s="11">
        <f>IF(E83="","",E83-DAY(E83)+1)</f>
        <v/>
      </c>
    </row>
    <row r="84">
      <c r="A84" s="2" t="n"/>
      <c r="B84" s="2" t="n"/>
      <c r="C84" s="2" t="n"/>
      <c r="D84" s="2" t="n"/>
      <c r="E84" s="3" t="n"/>
      <c r="F84" s="3" t="n"/>
      <c r="G84" s="4" t="n"/>
      <c r="H84" s="5">
        <f>IF(G84="","",IFERROR(VLOOKUP(G84,'Clientes'!$A$2:$G$101,2,FALSE),"Não cadastrado"))</f>
        <v/>
      </c>
      <c r="I84" s="5">
        <f>IF(G84="","",IFERROR(VLOOKUP(G84,'Clientes'!$A$2:$G$101,4,FALSE),"Não cadastrado"))</f>
        <v/>
      </c>
      <c r="J84" s="5">
        <f>IF(K84="","",IFERROR(VLOOKUP(K84,'Produtos'!$A$2:$F$101,2,FALSE),"Não cadastrado"))</f>
        <v/>
      </c>
      <c r="K84" s="2" t="n"/>
      <c r="L84" s="2" t="n"/>
      <c r="M84" s="6">
        <f>IF(K84="","",IFERROR(VLOOKUP(K84,'Produtos'!$A$2:$F$101,4,FALSE),0))</f>
        <v/>
      </c>
      <c r="N84" s="7" t="n"/>
      <c r="O84" s="6">
        <f>IF(OR(L84="",M84=""),"",IFERROR(L84*M84-N84,0))</f>
        <v/>
      </c>
      <c r="P84" s="2" t="n"/>
      <c r="Q84" s="2" t="n"/>
      <c r="R84" s="4" t="n"/>
      <c r="S84" s="8">
        <f>IF(E84="","",E84-DAY(E84)+1)</f>
        <v/>
      </c>
    </row>
    <row r="85">
      <c r="A85" s="2" t="n"/>
      <c r="B85" s="2" t="n"/>
      <c r="C85" s="2" t="n"/>
      <c r="D85" s="2" t="n"/>
      <c r="E85" s="3" t="n"/>
      <c r="F85" s="3" t="n"/>
      <c r="G85" s="4" t="n"/>
      <c r="H85" s="9">
        <f>IF(G85="","",IFERROR(VLOOKUP(G85,'Clientes'!$A$2:$G$101,2,FALSE),"Não cadastrado"))</f>
        <v/>
      </c>
      <c r="I85" s="9">
        <f>IF(G85="","",IFERROR(VLOOKUP(G85,'Clientes'!$A$2:$G$101,4,FALSE),"Não cadastrado"))</f>
        <v/>
      </c>
      <c r="J85" s="9">
        <f>IF(K85="","",IFERROR(VLOOKUP(K85,'Produtos'!$A$2:$F$101,2,FALSE),"Não cadastrado"))</f>
        <v/>
      </c>
      <c r="K85" s="2" t="n"/>
      <c r="L85" s="2" t="n"/>
      <c r="M85" s="10">
        <f>IF(K85="","",IFERROR(VLOOKUP(K85,'Produtos'!$A$2:$F$101,4,FALSE),0))</f>
        <v/>
      </c>
      <c r="N85" s="7" t="n"/>
      <c r="O85" s="10">
        <f>IF(OR(L85="",M85=""),"",IFERROR(L85*M85-N85,0))</f>
        <v/>
      </c>
      <c r="P85" s="2" t="n"/>
      <c r="Q85" s="2" t="n"/>
      <c r="R85" s="4" t="n"/>
      <c r="S85" s="11">
        <f>IF(E85="","",E85-DAY(E85)+1)</f>
        <v/>
      </c>
    </row>
    <row r="86">
      <c r="A86" s="2" t="n"/>
      <c r="B86" s="2" t="n"/>
      <c r="C86" s="2" t="n"/>
      <c r="D86" s="2" t="n"/>
      <c r="E86" s="3" t="n"/>
      <c r="F86" s="3" t="n"/>
      <c r="G86" s="4" t="n"/>
      <c r="H86" s="5">
        <f>IF(G86="","",IFERROR(VLOOKUP(G86,'Clientes'!$A$2:$G$101,2,FALSE),"Não cadastrado"))</f>
        <v/>
      </c>
      <c r="I86" s="5">
        <f>IF(G86="","",IFERROR(VLOOKUP(G86,'Clientes'!$A$2:$G$101,4,FALSE),"Não cadastrado"))</f>
        <v/>
      </c>
      <c r="J86" s="5">
        <f>IF(K86="","",IFERROR(VLOOKUP(K86,'Produtos'!$A$2:$F$101,2,FALSE),"Não cadastrado"))</f>
        <v/>
      </c>
      <c r="K86" s="2" t="n"/>
      <c r="L86" s="2" t="n"/>
      <c r="M86" s="6">
        <f>IF(K86="","",IFERROR(VLOOKUP(K86,'Produtos'!$A$2:$F$101,4,FALSE),0))</f>
        <v/>
      </c>
      <c r="N86" s="7" t="n"/>
      <c r="O86" s="6">
        <f>IF(OR(L86="",M86=""),"",IFERROR(L86*M86-N86,0))</f>
        <v/>
      </c>
      <c r="P86" s="2" t="n"/>
      <c r="Q86" s="2" t="n"/>
      <c r="R86" s="4" t="n"/>
      <c r="S86" s="8">
        <f>IF(E86="","",E86-DAY(E86)+1)</f>
        <v/>
      </c>
    </row>
    <row r="87">
      <c r="A87" s="2" t="n"/>
      <c r="B87" s="2" t="n"/>
      <c r="C87" s="2" t="n"/>
      <c r="D87" s="2" t="n"/>
      <c r="E87" s="3" t="n"/>
      <c r="F87" s="3" t="n"/>
      <c r="G87" s="4" t="n"/>
      <c r="H87" s="9">
        <f>IF(G87="","",IFERROR(VLOOKUP(G87,'Clientes'!$A$2:$G$101,2,FALSE),"Não cadastrado"))</f>
        <v/>
      </c>
      <c r="I87" s="9">
        <f>IF(G87="","",IFERROR(VLOOKUP(G87,'Clientes'!$A$2:$G$101,4,FALSE),"Não cadastrado"))</f>
        <v/>
      </c>
      <c r="J87" s="9">
        <f>IF(K87="","",IFERROR(VLOOKUP(K87,'Produtos'!$A$2:$F$101,2,FALSE),"Não cadastrado"))</f>
        <v/>
      </c>
      <c r="K87" s="2" t="n"/>
      <c r="L87" s="2" t="n"/>
      <c r="M87" s="10">
        <f>IF(K87="","",IFERROR(VLOOKUP(K87,'Produtos'!$A$2:$F$101,4,FALSE),0))</f>
        <v/>
      </c>
      <c r="N87" s="7" t="n"/>
      <c r="O87" s="10">
        <f>IF(OR(L87="",M87=""),"",IFERROR(L87*M87-N87,0))</f>
        <v/>
      </c>
      <c r="P87" s="2" t="n"/>
      <c r="Q87" s="2" t="n"/>
      <c r="R87" s="4" t="n"/>
      <c r="S87" s="11">
        <f>IF(E87="","",E87-DAY(E87)+1)</f>
        <v/>
      </c>
    </row>
    <row r="88">
      <c r="A88" s="2" t="n"/>
      <c r="B88" s="2" t="n"/>
      <c r="C88" s="2" t="n"/>
      <c r="D88" s="2" t="n"/>
      <c r="E88" s="3" t="n"/>
      <c r="F88" s="3" t="n"/>
      <c r="G88" s="4" t="n"/>
      <c r="H88" s="5">
        <f>IF(G88="","",IFERROR(VLOOKUP(G88,'Clientes'!$A$2:$G$101,2,FALSE),"Não cadastrado"))</f>
        <v/>
      </c>
      <c r="I88" s="5">
        <f>IF(G88="","",IFERROR(VLOOKUP(G88,'Clientes'!$A$2:$G$101,4,FALSE),"Não cadastrado"))</f>
        <v/>
      </c>
      <c r="J88" s="5">
        <f>IF(K88="","",IFERROR(VLOOKUP(K88,'Produtos'!$A$2:$F$101,2,FALSE),"Não cadastrado"))</f>
        <v/>
      </c>
      <c r="K88" s="2" t="n"/>
      <c r="L88" s="2" t="n"/>
      <c r="M88" s="6">
        <f>IF(K88="","",IFERROR(VLOOKUP(K88,'Produtos'!$A$2:$F$101,4,FALSE),0))</f>
        <v/>
      </c>
      <c r="N88" s="7" t="n"/>
      <c r="O88" s="6">
        <f>IF(OR(L88="",M88=""),"",IFERROR(L88*M88-N88,0))</f>
        <v/>
      </c>
      <c r="P88" s="2" t="n"/>
      <c r="Q88" s="2" t="n"/>
      <c r="R88" s="4" t="n"/>
      <c r="S88" s="8">
        <f>IF(E88="","",E88-DAY(E88)+1)</f>
        <v/>
      </c>
    </row>
    <row r="89">
      <c r="A89" s="2" t="n"/>
      <c r="B89" s="2" t="n"/>
      <c r="C89" s="2" t="n"/>
      <c r="D89" s="2" t="n"/>
      <c r="E89" s="3" t="n"/>
      <c r="F89" s="3" t="n"/>
      <c r="G89" s="4" t="n"/>
      <c r="H89" s="9">
        <f>IF(G89="","",IFERROR(VLOOKUP(G89,'Clientes'!$A$2:$G$101,2,FALSE),"Não cadastrado"))</f>
        <v/>
      </c>
      <c r="I89" s="9">
        <f>IF(G89="","",IFERROR(VLOOKUP(G89,'Clientes'!$A$2:$G$101,4,FALSE),"Não cadastrado"))</f>
        <v/>
      </c>
      <c r="J89" s="9">
        <f>IF(K89="","",IFERROR(VLOOKUP(K89,'Produtos'!$A$2:$F$101,2,FALSE),"Não cadastrado"))</f>
        <v/>
      </c>
      <c r="K89" s="2" t="n"/>
      <c r="L89" s="2" t="n"/>
      <c r="M89" s="10">
        <f>IF(K89="","",IFERROR(VLOOKUP(K89,'Produtos'!$A$2:$F$101,4,FALSE),0))</f>
        <v/>
      </c>
      <c r="N89" s="7" t="n"/>
      <c r="O89" s="10">
        <f>IF(OR(L89="",M89=""),"",IFERROR(L89*M89-N89,0))</f>
        <v/>
      </c>
      <c r="P89" s="2" t="n"/>
      <c r="Q89" s="2" t="n"/>
      <c r="R89" s="4" t="n"/>
      <c r="S89" s="11">
        <f>IF(E89="","",E89-DAY(E89)+1)</f>
        <v/>
      </c>
    </row>
    <row r="90">
      <c r="A90" s="2" t="n"/>
      <c r="B90" s="2" t="n"/>
      <c r="C90" s="2" t="n"/>
      <c r="D90" s="2" t="n"/>
      <c r="E90" s="3" t="n"/>
      <c r="F90" s="3" t="n"/>
      <c r="G90" s="4" t="n"/>
      <c r="H90" s="5">
        <f>IF(G90="","",IFERROR(VLOOKUP(G90,'Clientes'!$A$2:$G$101,2,FALSE),"Não cadastrado"))</f>
        <v/>
      </c>
      <c r="I90" s="5">
        <f>IF(G90="","",IFERROR(VLOOKUP(G90,'Clientes'!$A$2:$G$101,4,FALSE),"Não cadastrado"))</f>
        <v/>
      </c>
      <c r="J90" s="5">
        <f>IF(K90="","",IFERROR(VLOOKUP(K90,'Produtos'!$A$2:$F$101,2,FALSE),"Não cadastrado"))</f>
        <v/>
      </c>
      <c r="K90" s="2" t="n"/>
      <c r="L90" s="2" t="n"/>
      <c r="M90" s="6">
        <f>IF(K90="","",IFERROR(VLOOKUP(K90,'Produtos'!$A$2:$F$101,4,FALSE),0))</f>
        <v/>
      </c>
      <c r="N90" s="7" t="n"/>
      <c r="O90" s="6">
        <f>IF(OR(L90="",M90=""),"",IFERROR(L90*M90-N90,0))</f>
        <v/>
      </c>
      <c r="P90" s="2" t="n"/>
      <c r="Q90" s="2" t="n"/>
      <c r="R90" s="4" t="n"/>
      <c r="S90" s="8">
        <f>IF(E90="","",E90-DAY(E90)+1)</f>
        <v/>
      </c>
    </row>
    <row r="91">
      <c r="A91" s="2" t="n"/>
      <c r="B91" s="2" t="n"/>
      <c r="C91" s="2" t="n"/>
      <c r="D91" s="2" t="n"/>
      <c r="E91" s="3" t="n"/>
      <c r="F91" s="3" t="n"/>
      <c r="G91" s="4" t="n"/>
      <c r="H91" s="9">
        <f>IF(G91="","",IFERROR(VLOOKUP(G91,'Clientes'!$A$2:$G$101,2,FALSE),"Não cadastrado"))</f>
        <v/>
      </c>
      <c r="I91" s="9">
        <f>IF(G91="","",IFERROR(VLOOKUP(G91,'Clientes'!$A$2:$G$101,4,FALSE),"Não cadastrado"))</f>
        <v/>
      </c>
      <c r="J91" s="9">
        <f>IF(K91="","",IFERROR(VLOOKUP(K91,'Produtos'!$A$2:$F$101,2,FALSE),"Não cadastrado"))</f>
        <v/>
      </c>
      <c r="K91" s="2" t="n"/>
      <c r="L91" s="2" t="n"/>
      <c r="M91" s="10">
        <f>IF(K91="","",IFERROR(VLOOKUP(K91,'Produtos'!$A$2:$F$101,4,FALSE),0))</f>
        <v/>
      </c>
      <c r="N91" s="7" t="n"/>
      <c r="O91" s="10">
        <f>IF(OR(L91="",M91=""),"",IFERROR(L91*M91-N91,0))</f>
        <v/>
      </c>
      <c r="P91" s="2" t="n"/>
      <c r="Q91" s="2" t="n"/>
      <c r="R91" s="4" t="n"/>
      <c r="S91" s="11">
        <f>IF(E91="","",E91-DAY(E91)+1)</f>
        <v/>
      </c>
    </row>
    <row r="92">
      <c r="A92" s="2" t="n"/>
      <c r="B92" s="2" t="n"/>
      <c r="C92" s="2" t="n"/>
      <c r="D92" s="2" t="n"/>
      <c r="E92" s="3" t="n"/>
      <c r="F92" s="3" t="n"/>
      <c r="G92" s="4" t="n"/>
      <c r="H92" s="5">
        <f>IF(G92="","",IFERROR(VLOOKUP(G92,'Clientes'!$A$2:$G$101,2,FALSE),"Não cadastrado"))</f>
        <v/>
      </c>
      <c r="I92" s="5">
        <f>IF(G92="","",IFERROR(VLOOKUP(G92,'Clientes'!$A$2:$G$101,4,FALSE),"Não cadastrado"))</f>
        <v/>
      </c>
      <c r="J92" s="5">
        <f>IF(K92="","",IFERROR(VLOOKUP(K92,'Produtos'!$A$2:$F$101,2,FALSE),"Não cadastrado"))</f>
        <v/>
      </c>
      <c r="K92" s="2" t="n"/>
      <c r="L92" s="2" t="n"/>
      <c r="M92" s="6">
        <f>IF(K92="","",IFERROR(VLOOKUP(K92,'Produtos'!$A$2:$F$101,4,FALSE),0))</f>
        <v/>
      </c>
      <c r="N92" s="7" t="n"/>
      <c r="O92" s="6">
        <f>IF(OR(L92="",M92=""),"",IFERROR(L92*M92-N92,0))</f>
        <v/>
      </c>
      <c r="P92" s="2" t="n"/>
      <c r="Q92" s="2" t="n"/>
      <c r="R92" s="4" t="n"/>
      <c r="S92" s="8">
        <f>IF(E92="","",E92-DAY(E92)+1)</f>
        <v/>
      </c>
    </row>
    <row r="93">
      <c r="A93" s="2" t="n"/>
      <c r="B93" s="2" t="n"/>
      <c r="C93" s="2" t="n"/>
      <c r="D93" s="2" t="n"/>
      <c r="E93" s="3" t="n"/>
      <c r="F93" s="3" t="n"/>
      <c r="G93" s="4" t="n"/>
      <c r="H93" s="9">
        <f>IF(G93="","",IFERROR(VLOOKUP(G93,'Clientes'!$A$2:$G$101,2,FALSE),"Não cadastrado"))</f>
        <v/>
      </c>
      <c r="I93" s="9">
        <f>IF(G93="","",IFERROR(VLOOKUP(G93,'Clientes'!$A$2:$G$101,4,FALSE),"Não cadastrado"))</f>
        <v/>
      </c>
      <c r="J93" s="9">
        <f>IF(K93="","",IFERROR(VLOOKUP(K93,'Produtos'!$A$2:$F$101,2,FALSE),"Não cadastrado"))</f>
        <v/>
      </c>
      <c r="K93" s="2" t="n"/>
      <c r="L93" s="2" t="n"/>
      <c r="M93" s="10">
        <f>IF(K93="","",IFERROR(VLOOKUP(K93,'Produtos'!$A$2:$F$101,4,FALSE),0))</f>
        <v/>
      </c>
      <c r="N93" s="7" t="n"/>
      <c r="O93" s="10">
        <f>IF(OR(L93="",M93=""),"",IFERROR(L93*M93-N93,0))</f>
        <v/>
      </c>
      <c r="P93" s="2" t="n"/>
      <c r="Q93" s="2" t="n"/>
      <c r="R93" s="4" t="n"/>
      <c r="S93" s="11">
        <f>IF(E93="","",E93-DAY(E93)+1)</f>
        <v/>
      </c>
    </row>
    <row r="94">
      <c r="A94" s="2" t="n"/>
      <c r="B94" s="2" t="n"/>
      <c r="C94" s="2" t="n"/>
      <c r="D94" s="2" t="n"/>
      <c r="E94" s="3" t="n"/>
      <c r="F94" s="3" t="n"/>
      <c r="G94" s="4" t="n"/>
      <c r="H94" s="5">
        <f>IF(G94="","",IFERROR(VLOOKUP(G94,'Clientes'!$A$2:$G$101,2,FALSE),"Não cadastrado"))</f>
        <v/>
      </c>
      <c r="I94" s="5">
        <f>IF(G94="","",IFERROR(VLOOKUP(G94,'Clientes'!$A$2:$G$101,4,FALSE),"Não cadastrado"))</f>
        <v/>
      </c>
      <c r="J94" s="5">
        <f>IF(K94="","",IFERROR(VLOOKUP(K94,'Produtos'!$A$2:$F$101,2,FALSE),"Não cadastrado"))</f>
        <v/>
      </c>
      <c r="K94" s="2" t="n"/>
      <c r="L94" s="2" t="n"/>
      <c r="M94" s="6">
        <f>IF(K94="","",IFERROR(VLOOKUP(K94,'Produtos'!$A$2:$F$101,4,FALSE),0))</f>
        <v/>
      </c>
      <c r="N94" s="7" t="n"/>
      <c r="O94" s="6">
        <f>IF(OR(L94="",M94=""),"",IFERROR(L94*M94-N94,0))</f>
        <v/>
      </c>
      <c r="P94" s="2" t="n"/>
      <c r="Q94" s="2" t="n"/>
      <c r="R94" s="4" t="n"/>
      <c r="S94" s="8">
        <f>IF(E94="","",E94-DAY(E94)+1)</f>
        <v/>
      </c>
    </row>
    <row r="95">
      <c r="A95" s="2" t="n"/>
      <c r="B95" s="2" t="n"/>
      <c r="C95" s="2" t="n"/>
      <c r="D95" s="2" t="n"/>
      <c r="E95" s="3" t="n"/>
      <c r="F95" s="3" t="n"/>
      <c r="G95" s="4" t="n"/>
      <c r="H95" s="9">
        <f>IF(G95="","",IFERROR(VLOOKUP(G95,'Clientes'!$A$2:$G$101,2,FALSE),"Não cadastrado"))</f>
        <v/>
      </c>
      <c r="I95" s="9">
        <f>IF(G95="","",IFERROR(VLOOKUP(G95,'Clientes'!$A$2:$G$101,4,FALSE),"Não cadastrado"))</f>
        <v/>
      </c>
      <c r="J95" s="9">
        <f>IF(K95="","",IFERROR(VLOOKUP(K95,'Produtos'!$A$2:$F$101,2,FALSE),"Não cadastrado"))</f>
        <v/>
      </c>
      <c r="K95" s="2" t="n"/>
      <c r="L95" s="2" t="n"/>
      <c r="M95" s="10">
        <f>IF(K95="","",IFERROR(VLOOKUP(K95,'Produtos'!$A$2:$F$101,4,FALSE),0))</f>
        <v/>
      </c>
      <c r="N95" s="7" t="n"/>
      <c r="O95" s="10">
        <f>IF(OR(L95="",M95=""),"",IFERROR(L95*M95-N95,0))</f>
        <v/>
      </c>
      <c r="P95" s="2" t="n"/>
      <c r="Q95" s="2" t="n"/>
      <c r="R95" s="4" t="n"/>
      <c r="S95" s="11">
        <f>IF(E95="","",E95-DAY(E95)+1)</f>
        <v/>
      </c>
    </row>
    <row r="96">
      <c r="A96" s="2" t="n"/>
      <c r="B96" s="2" t="n"/>
      <c r="C96" s="2" t="n"/>
      <c r="D96" s="2" t="n"/>
      <c r="E96" s="3" t="n"/>
      <c r="F96" s="3" t="n"/>
      <c r="G96" s="4" t="n"/>
      <c r="H96" s="5">
        <f>IF(G96="","",IFERROR(VLOOKUP(G96,'Clientes'!$A$2:$G$101,2,FALSE),"Não cadastrado"))</f>
        <v/>
      </c>
      <c r="I96" s="5">
        <f>IF(G96="","",IFERROR(VLOOKUP(G96,'Clientes'!$A$2:$G$101,4,FALSE),"Não cadastrado"))</f>
        <v/>
      </c>
      <c r="J96" s="5">
        <f>IF(K96="","",IFERROR(VLOOKUP(K96,'Produtos'!$A$2:$F$101,2,FALSE),"Não cadastrado"))</f>
        <v/>
      </c>
      <c r="K96" s="2" t="n"/>
      <c r="L96" s="2" t="n"/>
      <c r="M96" s="6">
        <f>IF(K96="","",IFERROR(VLOOKUP(K96,'Produtos'!$A$2:$F$101,4,FALSE),0))</f>
        <v/>
      </c>
      <c r="N96" s="7" t="n"/>
      <c r="O96" s="6">
        <f>IF(OR(L96="",M96=""),"",IFERROR(L96*M96-N96,0))</f>
        <v/>
      </c>
      <c r="P96" s="2" t="n"/>
      <c r="Q96" s="2" t="n"/>
      <c r="R96" s="4" t="n"/>
      <c r="S96" s="8">
        <f>IF(E96="","",E96-DAY(E96)+1)</f>
        <v/>
      </c>
    </row>
    <row r="97">
      <c r="A97" s="2" t="n"/>
      <c r="B97" s="2" t="n"/>
      <c r="C97" s="2" t="n"/>
      <c r="D97" s="2" t="n"/>
      <c r="E97" s="3" t="n"/>
      <c r="F97" s="3" t="n"/>
      <c r="G97" s="4" t="n"/>
      <c r="H97" s="9">
        <f>IF(G97="","",IFERROR(VLOOKUP(G97,'Clientes'!$A$2:$G$101,2,FALSE),"Não cadastrado"))</f>
        <v/>
      </c>
      <c r="I97" s="9">
        <f>IF(G97="","",IFERROR(VLOOKUP(G97,'Clientes'!$A$2:$G$101,4,FALSE),"Não cadastrado"))</f>
        <v/>
      </c>
      <c r="J97" s="9">
        <f>IF(K97="","",IFERROR(VLOOKUP(K97,'Produtos'!$A$2:$F$101,2,FALSE),"Não cadastrado"))</f>
        <v/>
      </c>
      <c r="K97" s="2" t="n"/>
      <c r="L97" s="2" t="n"/>
      <c r="M97" s="10">
        <f>IF(K97="","",IFERROR(VLOOKUP(K97,'Produtos'!$A$2:$F$101,4,FALSE),0))</f>
        <v/>
      </c>
      <c r="N97" s="7" t="n"/>
      <c r="O97" s="10">
        <f>IF(OR(L97="",M97=""),"",IFERROR(L97*M97-N97,0))</f>
        <v/>
      </c>
      <c r="P97" s="2" t="n"/>
      <c r="Q97" s="2" t="n"/>
      <c r="R97" s="4" t="n"/>
      <c r="S97" s="11">
        <f>IF(E97="","",E97-DAY(E97)+1)</f>
        <v/>
      </c>
    </row>
    <row r="98">
      <c r="A98" s="2" t="n"/>
      <c r="B98" s="2" t="n"/>
      <c r="C98" s="2" t="n"/>
      <c r="D98" s="2" t="n"/>
      <c r="E98" s="3" t="n"/>
      <c r="F98" s="3" t="n"/>
      <c r="G98" s="4" t="n"/>
      <c r="H98" s="5">
        <f>IF(G98="","",IFERROR(VLOOKUP(G98,'Clientes'!$A$2:$G$101,2,FALSE),"Não cadastrado"))</f>
        <v/>
      </c>
      <c r="I98" s="5">
        <f>IF(G98="","",IFERROR(VLOOKUP(G98,'Clientes'!$A$2:$G$101,4,FALSE),"Não cadastrado"))</f>
        <v/>
      </c>
      <c r="J98" s="5">
        <f>IF(K98="","",IFERROR(VLOOKUP(K98,'Produtos'!$A$2:$F$101,2,FALSE),"Não cadastrado"))</f>
        <v/>
      </c>
      <c r="K98" s="2" t="n"/>
      <c r="L98" s="2" t="n"/>
      <c r="M98" s="6">
        <f>IF(K98="","",IFERROR(VLOOKUP(K98,'Produtos'!$A$2:$F$101,4,FALSE),0))</f>
        <v/>
      </c>
      <c r="N98" s="7" t="n"/>
      <c r="O98" s="6">
        <f>IF(OR(L98="",M98=""),"",IFERROR(L98*M98-N98,0))</f>
        <v/>
      </c>
      <c r="P98" s="2" t="n"/>
      <c r="Q98" s="2" t="n"/>
      <c r="R98" s="4" t="n"/>
      <c r="S98" s="8">
        <f>IF(E98="","",E98-DAY(E98)+1)</f>
        <v/>
      </c>
    </row>
    <row r="99">
      <c r="A99" s="2" t="n"/>
      <c r="B99" s="2" t="n"/>
      <c r="C99" s="2" t="n"/>
      <c r="D99" s="2" t="n"/>
      <c r="E99" s="3" t="n"/>
      <c r="F99" s="3" t="n"/>
      <c r="G99" s="4" t="n"/>
      <c r="H99" s="9">
        <f>IF(G99="","",IFERROR(VLOOKUP(G99,'Clientes'!$A$2:$G$101,2,FALSE),"Não cadastrado"))</f>
        <v/>
      </c>
      <c r="I99" s="9">
        <f>IF(G99="","",IFERROR(VLOOKUP(G99,'Clientes'!$A$2:$G$101,4,FALSE),"Não cadastrado"))</f>
        <v/>
      </c>
      <c r="J99" s="9">
        <f>IF(K99="","",IFERROR(VLOOKUP(K99,'Produtos'!$A$2:$F$101,2,FALSE),"Não cadastrado"))</f>
        <v/>
      </c>
      <c r="K99" s="2" t="n"/>
      <c r="L99" s="2" t="n"/>
      <c r="M99" s="10">
        <f>IF(K99="","",IFERROR(VLOOKUP(K99,'Produtos'!$A$2:$F$101,4,FALSE),0))</f>
        <v/>
      </c>
      <c r="N99" s="7" t="n"/>
      <c r="O99" s="10">
        <f>IF(OR(L99="",M99=""),"",IFERROR(L99*M99-N99,0))</f>
        <v/>
      </c>
      <c r="P99" s="2" t="n"/>
      <c r="Q99" s="2" t="n"/>
      <c r="R99" s="4" t="n"/>
      <c r="S99" s="11">
        <f>IF(E99="","",E99-DAY(E99)+1)</f>
        <v/>
      </c>
    </row>
    <row r="100">
      <c r="A100" s="2" t="n"/>
      <c r="B100" s="2" t="n"/>
      <c r="C100" s="2" t="n"/>
      <c r="D100" s="2" t="n"/>
      <c r="E100" s="3" t="n"/>
      <c r="F100" s="3" t="n"/>
      <c r="G100" s="4" t="n"/>
      <c r="H100" s="5">
        <f>IF(G100="","",IFERROR(VLOOKUP(G100,'Clientes'!$A$2:$G$101,2,FALSE),"Não cadastrado"))</f>
        <v/>
      </c>
      <c r="I100" s="5">
        <f>IF(G100="","",IFERROR(VLOOKUP(G100,'Clientes'!$A$2:$G$101,4,FALSE),"Não cadastrado"))</f>
        <v/>
      </c>
      <c r="J100" s="5">
        <f>IF(K100="","",IFERROR(VLOOKUP(K100,'Produtos'!$A$2:$F$101,2,FALSE),"Não cadastrado"))</f>
        <v/>
      </c>
      <c r="K100" s="2" t="n"/>
      <c r="L100" s="2" t="n"/>
      <c r="M100" s="6">
        <f>IF(K100="","",IFERROR(VLOOKUP(K100,'Produtos'!$A$2:$F$101,4,FALSE),0))</f>
        <v/>
      </c>
      <c r="N100" s="7" t="n"/>
      <c r="O100" s="6">
        <f>IF(OR(L100="",M100=""),"",IFERROR(L100*M100-N100,0))</f>
        <v/>
      </c>
      <c r="P100" s="2" t="n"/>
      <c r="Q100" s="2" t="n"/>
      <c r="R100" s="4" t="n"/>
      <c r="S100" s="8">
        <f>IF(E100="","",E100-DAY(E100)+1)</f>
        <v/>
      </c>
    </row>
    <row r="101">
      <c r="A101" s="2" t="n"/>
      <c r="B101" s="2" t="n"/>
      <c r="C101" s="2" t="n"/>
      <c r="D101" s="2" t="n"/>
      <c r="E101" s="3" t="n"/>
      <c r="F101" s="3" t="n"/>
      <c r="G101" s="4" t="n"/>
      <c r="H101" s="9">
        <f>IF(G101="","",IFERROR(VLOOKUP(G101,'Clientes'!$A$2:$G$101,2,FALSE),"Não cadastrado"))</f>
        <v/>
      </c>
      <c r="I101" s="9">
        <f>IF(G101="","",IFERROR(VLOOKUP(G101,'Clientes'!$A$2:$G$101,4,FALSE),"Não cadastrado"))</f>
        <v/>
      </c>
      <c r="J101" s="9">
        <f>IF(K101="","",IFERROR(VLOOKUP(K101,'Produtos'!$A$2:$F$101,2,FALSE),"Não cadastrado"))</f>
        <v/>
      </c>
      <c r="K101" s="2" t="n"/>
      <c r="L101" s="2" t="n"/>
      <c r="M101" s="10">
        <f>IF(K101="","",IFERROR(VLOOKUP(K101,'Produtos'!$A$2:$F$101,4,FALSE),0))</f>
        <v/>
      </c>
      <c r="N101" s="7" t="n"/>
      <c r="O101" s="10">
        <f>IF(OR(L101="",M101=""),"",IFERROR(L101*M101-N101,0))</f>
        <v/>
      </c>
      <c r="P101" s="2" t="n"/>
      <c r="Q101" s="2" t="n"/>
      <c r="R101" s="4" t="n"/>
      <c r="S101" s="11">
        <f>IF(E101="","",E101-DAY(E101)+1)</f>
        <v/>
      </c>
    </row>
  </sheetData>
  <autoFilter ref="A1:S101"/>
  <conditionalFormatting sqref="A2:R101">
    <cfRule type="expression" priority="1" dxfId="0" stopIfTrue="1">
      <formula>OR($Q2="Paga",$Q2="Recebida")</formula>
    </cfRule>
    <cfRule type="expression" priority="2" dxfId="1" stopIfTrue="1">
      <formula>OR($Q2="Pendente",$Q2="Cancelada")</formula>
    </cfRule>
  </conditionalFormatting>
  <dataValidations count="3">
    <dataValidation sqref="B2:B101" showErrorMessage="1" showInputMessage="1" allowBlank="1" type="list">
      <formula1>"Emitida,Recebida"</formula1>
    </dataValidation>
    <dataValidation sqref="P2:P101" showErrorMessage="1" showInputMessage="1" allowBlank="1" type="list">
      <formula1>"Pix,Boleto,Cartão,Transferência,Dinheiro,Cheque"</formula1>
    </dataValidation>
    <dataValidation sqref="Q2:Q101" showErrorMessage="1" showInputMessage="1" allowBlank="1" type="list">
      <formula1>"Emitida,Paga,Pendente,Cancelada,Recebida"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1" customWidth="1" min="2" max="2"/>
    <col width="19" customWidth="1" min="3" max="3"/>
    <col width="19" customWidth="1" min="4" max="4"/>
    <col width="31" customWidth="1" min="5" max="5"/>
    <col width="18" customWidth="1" min="6" max="6"/>
    <col width="14" customWidth="1" min="7" max="7"/>
  </cols>
  <sheetData>
    <row r="1" ht="30" customHeight="1">
      <c r="A1" s="1" t="inlineStr">
        <is>
          <t>CNPJ/CPF</t>
        </is>
      </c>
      <c r="B1" s="1" t="inlineStr">
        <is>
          <t>Nome/Razão Social</t>
        </is>
      </c>
      <c r="C1" s="1" t="inlineStr">
        <is>
          <t>Tipo</t>
        </is>
      </c>
      <c r="D1" s="1" t="inlineStr">
        <is>
          <t>Cidade/UF</t>
        </is>
      </c>
      <c r="E1" s="1" t="inlineStr">
        <is>
          <t>E-mail</t>
        </is>
      </c>
      <c r="F1" s="1" t="inlineStr">
        <is>
          <t>Telefone</t>
        </is>
      </c>
      <c r="G1" s="1" t="inlineStr">
        <is>
          <t>Situação</t>
        </is>
      </c>
    </row>
    <row r="2">
      <c r="A2" s="4" t="inlineStr">
        <is>
          <t>12.345.678/0001-90</t>
        </is>
      </c>
      <c r="B2" s="4" t="inlineStr">
        <is>
          <t>Almeida Consultoria Ltda.</t>
        </is>
      </c>
      <c r="C2" s="2" t="inlineStr">
        <is>
          <t>Pessoa Jurídica</t>
        </is>
      </c>
      <c r="D2" s="4" t="inlineStr">
        <is>
          <t>São Paulo/SP</t>
        </is>
      </c>
      <c r="E2" s="4" t="inlineStr">
        <is>
          <t>contato@almeidaconsultoria.example</t>
        </is>
      </c>
      <c r="F2" s="4" t="inlineStr">
        <is>
          <t>(11) 98888-1001</t>
        </is>
      </c>
      <c r="G2" s="2" t="inlineStr">
        <is>
          <t>Ativo</t>
        </is>
      </c>
    </row>
    <row r="3">
      <c r="A3" s="4" t="inlineStr">
        <is>
          <t>23.456.789/0001-01</t>
        </is>
      </c>
      <c r="B3" s="4" t="inlineStr">
        <is>
          <t>Comercial Campinas ME</t>
        </is>
      </c>
      <c r="C3" s="2" t="inlineStr">
        <is>
          <t>Pessoa Jurídica</t>
        </is>
      </c>
      <c r="D3" s="4" t="inlineStr">
        <is>
          <t>Campinas/SP</t>
        </is>
      </c>
      <c r="E3" s="4" t="inlineStr">
        <is>
          <t>financeiro@comercialcampinas.example</t>
        </is>
      </c>
      <c r="F3" s="4" t="inlineStr">
        <is>
          <t>(19) 98888-1002</t>
        </is>
      </c>
      <c r="G3" s="2" t="inlineStr">
        <is>
          <t>Ativo</t>
        </is>
      </c>
    </row>
    <row r="4">
      <c r="A4" s="4" t="inlineStr">
        <is>
          <t>34.567.890/0001-12</t>
        </is>
      </c>
      <c r="B4" s="4" t="inlineStr">
        <is>
          <t>Horizonte Digital Ltda.</t>
        </is>
      </c>
      <c r="C4" s="2" t="inlineStr">
        <is>
          <t>Pessoa Jurídica</t>
        </is>
      </c>
      <c r="D4" s="4" t="inlineStr">
        <is>
          <t>Belo Horizonte/MG</t>
        </is>
      </c>
      <c r="E4" s="4" t="inlineStr">
        <is>
          <t>projetos@horizontedigital.example</t>
        </is>
      </c>
      <c r="F4" s="4" t="inlineStr">
        <is>
          <t>(31) 98888-1003</t>
        </is>
      </c>
      <c r="G4" s="2" t="inlineStr">
        <is>
          <t>Ativo</t>
        </is>
      </c>
    </row>
    <row r="5">
      <c r="A5" s="4" t="inlineStr">
        <is>
          <t>45.678.901/0001-23</t>
        </is>
      </c>
      <c r="B5" s="4" t="inlineStr">
        <is>
          <t>Curitiba Office ME</t>
        </is>
      </c>
      <c r="C5" s="2" t="inlineStr">
        <is>
          <t>Pessoa Jurídica</t>
        </is>
      </c>
      <c r="D5" s="4" t="inlineStr">
        <is>
          <t>Curitiba/PR</t>
        </is>
      </c>
      <c r="E5" s="4" t="inlineStr">
        <is>
          <t>compras@curitibaoffice.example</t>
        </is>
      </c>
      <c r="F5" s="4" t="inlineStr">
        <is>
          <t>(41) 98888-1004</t>
        </is>
      </c>
      <c r="G5" s="2" t="inlineStr">
        <is>
          <t>Inativo</t>
        </is>
      </c>
    </row>
    <row r="6">
      <c r="A6" s="4" t="inlineStr">
        <is>
          <t>56.789.012/0001-34</t>
        </is>
      </c>
      <c r="B6" s="4" t="inlineStr">
        <is>
          <t>Recife Conecta Ltda.</t>
        </is>
      </c>
      <c r="C6" s="2" t="inlineStr">
        <is>
          <t>Pessoa Jurídica</t>
        </is>
      </c>
      <c r="D6" s="4" t="inlineStr">
        <is>
          <t>Recife/PE</t>
        </is>
      </c>
      <c r="E6" s="4" t="inlineStr">
        <is>
          <t>atendimento@recifeconecta.example</t>
        </is>
      </c>
      <c r="F6" s="4" t="inlineStr">
        <is>
          <t>(81) 98888-1005</t>
        </is>
      </c>
      <c r="G6" s="2" t="inlineStr">
        <is>
          <t>Ativo</t>
        </is>
      </c>
    </row>
    <row r="7">
      <c r="A7" s="4" t="inlineStr">
        <is>
          <t>67.890.123/0001-45</t>
        </is>
      </c>
      <c r="B7" s="4" t="inlineStr">
        <is>
          <t>Goiânia Soluções ME</t>
        </is>
      </c>
      <c r="C7" s="2" t="inlineStr">
        <is>
          <t>Pessoa Jurídica</t>
        </is>
      </c>
      <c r="D7" s="4" t="inlineStr">
        <is>
          <t>Goiânia/GO</t>
        </is>
      </c>
      <c r="E7" s="4" t="inlineStr">
        <is>
          <t>suporte@goianiasolucoes.example</t>
        </is>
      </c>
      <c r="F7" s="4" t="inlineStr">
        <is>
          <t>(62) 98888-1006</t>
        </is>
      </c>
      <c r="G7" s="2" t="inlineStr">
        <is>
          <t>Ativo</t>
        </is>
      </c>
    </row>
    <row r="8">
      <c r="A8" s="4" t="inlineStr">
        <is>
          <t>78.901.234/0001-56</t>
        </is>
      </c>
      <c r="B8" s="4" t="inlineStr">
        <is>
          <t>João Pedro Lima</t>
        </is>
      </c>
      <c r="C8" s="2" t="inlineStr">
        <is>
          <t>Pessoa Física</t>
        </is>
      </c>
      <c r="D8" s="4" t="inlineStr">
        <is>
          <t>São Paulo/SP</t>
        </is>
      </c>
      <c r="E8" s="4" t="inlineStr">
        <is>
          <t>joao.lima@exemplo.example</t>
        </is>
      </c>
      <c r="F8" s="4" t="inlineStr">
        <is>
          <t>(11) 98888-1007</t>
        </is>
      </c>
      <c r="G8" s="2" t="inlineStr">
        <is>
          <t>Ativo</t>
        </is>
      </c>
    </row>
    <row r="9">
      <c r="A9" s="4" t="inlineStr">
        <is>
          <t>89.012.345/0001-67</t>
        </is>
      </c>
      <c r="B9" s="4" t="inlineStr">
        <is>
          <t>Maria Souza Serviços</t>
        </is>
      </c>
      <c r="C9" s="2" t="inlineStr">
        <is>
          <t>Pessoa Jurídica</t>
        </is>
      </c>
      <c r="D9" s="4" t="inlineStr">
        <is>
          <t>Campinas/SP</t>
        </is>
      </c>
      <c r="E9" s="4" t="inlineStr">
        <is>
          <t>maria@msservicos.example</t>
        </is>
      </c>
      <c r="F9" s="4" t="inlineStr">
        <is>
          <t>(19) 98888-1008</t>
        </is>
      </c>
      <c r="G9" s="2" t="inlineStr">
        <is>
          <t>Ativo</t>
        </is>
      </c>
    </row>
    <row r="10">
      <c r="A10" s="4" t="inlineStr">
        <is>
          <t>90.123.456/0001-78</t>
        </is>
      </c>
      <c r="B10" s="4" t="inlineStr">
        <is>
          <t>Ana Carla Treinamentos</t>
        </is>
      </c>
      <c r="C10" s="2" t="inlineStr">
        <is>
          <t>Pessoa Jurídica</t>
        </is>
      </c>
      <c r="D10" s="4" t="inlineStr">
        <is>
          <t>Belo Horizonte/MG</t>
        </is>
      </c>
      <c r="E10" s="4" t="inlineStr">
        <is>
          <t>ana@treinamentos.example</t>
        </is>
      </c>
      <c r="F10" s="4" t="inlineStr">
        <is>
          <t>(31) 98888-1009</t>
        </is>
      </c>
      <c r="G10" s="2" t="inlineStr">
        <is>
          <t>Ativo</t>
        </is>
      </c>
    </row>
    <row r="11">
      <c r="A11" s="4" t="inlineStr">
        <is>
          <t>01.234.567/0001-89</t>
        </is>
      </c>
      <c r="B11" s="4" t="inlineStr">
        <is>
          <t>Lucas Gestão Empresarial</t>
        </is>
      </c>
      <c r="C11" s="2" t="inlineStr">
        <is>
          <t>Pessoa Jurídica</t>
        </is>
      </c>
      <c r="D11" s="4" t="inlineStr">
        <is>
          <t>Curitiba/PR</t>
        </is>
      </c>
      <c r="E11" s="4" t="inlineStr">
        <is>
          <t>lucas@gestaoempresarial.example</t>
        </is>
      </c>
      <c r="F11" s="4" t="inlineStr">
        <is>
          <t>(41) 98888-1010</t>
        </is>
      </c>
      <c r="G11" s="2" t="inlineStr">
        <is>
          <t>Ativo</t>
        </is>
      </c>
    </row>
    <row r="12">
      <c r="A12" s="4" t="n"/>
      <c r="B12" s="4" t="n"/>
      <c r="C12" s="2" t="n"/>
      <c r="D12" s="4" t="n"/>
      <c r="E12" s="4" t="n"/>
      <c r="F12" s="4" t="n"/>
      <c r="G12" s="2" t="n"/>
    </row>
    <row r="13">
      <c r="A13" s="4" t="n"/>
      <c r="B13" s="4" t="n"/>
      <c r="C13" s="2" t="n"/>
      <c r="D13" s="4" t="n"/>
      <c r="E13" s="4" t="n"/>
      <c r="F13" s="4" t="n"/>
      <c r="G13" s="2" t="n"/>
    </row>
    <row r="14">
      <c r="A14" s="4" t="n"/>
      <c r="B14" s="4" t="n"/>
      <c r="C14" s="2" t="n"/>
      <c r="D14" s="4" t="n"/>
      <c r="E14" s="4" t="n"/>
      <c r="F14" s="4" t="n"/>
      <c r="G14" s="2" t="n"/>
    </row>
    <row r="15">
      <c r="A15" s="4" t="n"/>
      <c r="B15" s="4" t="n"/>
      <c r="C15" s="2" t="n"/>
      <c r="D15" s="4" t="n"/>
      <c r="E15" s="4" t="n"/>
      <c r="F15" s="4" t="n"/>
      <c r="G15" s="2" t="n"/>
    </row>
    <row r="16">
      <c r="A16" s="4" t="n"/>
      <c r="B16" s="4" t="n"/>
      <c r="C16" s="2" t="n"/>
      <c r="D16" s="4" t="n"/>
      <c r="E16" s="4" t="n"/>
      <c r="F16" s="4" t="n"/>
      <c r="G16" s="2" t="n"/>
    </row>
    <row r="17">
      <c r="A17" s="4" t="n"/>
      <c r="B17" s="4" t="n"/>
      <c r="C17" s="2" t="n"/>
      <c r="D17" s="4" t="n"/>
      <c r="E17" s="4" t="n"/>
      <c r="F17" s="4" t="n"/>
      <c r="G17" s="2" t="n"/>
    </row>
    <row r="18">
      <c r="A18" s="4" t="n"/>
      <c r="B18" s="4" t="n"/>
      <c r="C18" s="2" t="n"/>
      <c r="D18" s="4" t="n"/>
      <c r="E18" s="4" t="n"/>
      <c r="F18" s="4" t="n"/>
      <c r="G18" s="2" t="n"/>
    </row>
    <row r="19">
      <c r="A19" s="4" t="n"/>
      <c r="B19" s="4" t="n"/>
      <c r="C19" s="2" t="n"/>
      <c r="D19" s="4" t="n"/>
      <c r="E19" s="4" t="n"/>
      <c r="F19" s="4" t="n"/>
      <c r="G19" s="2" t="n"/>
    </row>
    <row r="20">
      <c r="A20" s="4" t="n"/>
      <c r="B20" s="4" t="n"/>
      <c r="C20" s="2" t="n"/>
      <c r="D20" s="4" t="n"/>
      <c r="E20" s="4" t="n"/>
      <c r="F20" s="4" t="n"/>
      <c r="G20" s="2" t="n"/>
    </row>
    <row r="21">
      <c r="A21" s="4" t="n"/>
      <c r="B21" s="4" t="n"/>
      <c r="C21" s="2" t="n"/>
      <c r="D21" s="4" t="n"/>
      <c r="E21" s="4" t="n"/>
      <c r="F21" s="4" t="n"/>
      <c r="G21" s="2" t="n"/>
    </row>
    <row r="22">
      <c r="A22" s="4" t="n"/>
      <c r="B22" s="4" t="n"/>
      <c r="C22" s="2" t="n"/>
      <c r="D22" s="4" t="n"/>
      <c r="E22" s="4" t="n"/>
      <c r="F22" s="4" t="n"/>
      <c r="G22" s="2" t="n"/>
    </row>
    <row r="23">
      <c r="A23" s="4" t="n"/>
      <c r="B23" s="4" t="n"/>
      <c r="C23" s="2" t="n"/>
      <c r="D23" s="4" t="n"/>
      <c r="E23" s="4" t="n"/>
      <c r="F23" s="4" t="n"/>
      <c r="G23" s="2" t="n"/>
    </row>
    <row r="24">
      <c r="A24" s="4" t="n"/>
      <c r="B24" s="4" t="n"/>
      <c r="C24" s="2" t="n"/>
      <c r="D24" s="4" t="n"/>
      <c r="E24" s="4" t="n"/>
      <c r="F24" s="4" t="n"/>
      <c r="G24" s="2" t="n"/>
    </row>
    <row r="25">
      <c r="A25" s="4" t="n"/>
      <c r="B25" s="4" t="n"/>
      <c r="C25" s="2" t="n"/>
      <c r="D25" s="4" t="n"/>
      <c r="E25" s="4" t="n"/>
      <c r="F25" s="4" t="n"/>
      <c r="G25" s="2" t="n"/>
    </row>
    <row r="26">
      <c r="A26" s="4" t="n"/>
      <c r="B26" s="4" t="n"/>
      <c r="C26" s="2" t="n"/>
      <c r="D26" s="4" t="n"/>
      <c r="E26" s="4" t="n"/>
      <c r="F26" s="4" t="n"/>
      <c r="G26" s="2" t="n"/>
    </row>
    <row r="27">
      <c r="A27" s="4" t="n"/>
      <c r="B27" s="4" t="n"/>
      <c r="C27" s="2" t="n"/>
      <c r="D27" s="4" t="n"/>
      <c r="E27" s="4" t="n"/>
      <c r="F27" s="4" t="n"/>
      <c r="G27" s="2" t="n"/>
    </row>
    <row r="28">
      <c r="A28" s="4" t="n"/>
      <c r="B28" s="4" t="n"/>
      <c r="C28" s="2" t="n"/>
      <c r="D28" s="4" t="n"/>
      <c r="E28" s="4" t="n"/>
      <c r="F28" s="4" t="n"/>
      <c r="G28" s="2" t="n"/>
    </row>
    <row r="29">
      <c r="A29" s="4" t="n"/>
      <c r="B29" s="4" t="n"/>
      <c r="C29" s="2" t="n"/>
      <c r="D29" s="4" t="n"/>
      <c r="E29" s="4" t="n"/>
      <c r="F29" s="4" t="n"/>
      <c r="G29" s="2" t="n"/>
    </row>
    <row r="30">
      <c r="A30" s="4" t="n"/>
      <c r="B30" s="4" t="n"/>
      <c r="C30" s="2" t="n"/>
      <c r="D30" s="4" t="n"/>
      <c r="E30" s="4" t="n"/>
      <c r="F30" s="4" t="n"/>
      <c r="G30" s="2" t="n"/>
    </row>
    <row r="31">
      <c r="A31" s="4" t="n"/>
      <c r="B31" s="4" t="n"/>
      <c r="C31" s="2" t="n"/>
      <c r="D31" s="4" t="n"/>
      <c r="E31" s="4" t="n"/>
      <c r="F31" s="4" t="n"/>
      <c r="G31" s="2" t="n"/>
    </row>
    <row r="32">
      <c r="A32" s="4" t="n"/>
      <c r="B32" s="4" t="n"/>
      <c r="C32" s="2" t="n"/>
      <c r="D32" s="4" t="n"/>
      <c r="E32" s="4" t="n"/>
      <c r="F32" s="4" t="n"/>
      <c r="G32" s="2" t="n"/>
    </row>
    <row r="33">
      <c r="A33" s="4" t="n"/>
      <c r="B33" s="4" t="n"/>
      <c r="C33" s="2" t="n"/>
      <c r="D33" s="4" t="n"/>
      <c r="E33" s="4" t="n"/>
      <c r="F33" s="4" t="n"/>
      <c r="G33" s="2" t="n"/>
    </row>
    <row r="34">
      <c r="A34" s="4" t="n"/>
      <c r="B34" s="4" t="n"/>
      <c r="C34" s="2" t="n"/>
      <c r="D34" s="4" t="n"/>
      <c r="E34" s="4" t="n"/>
      <c r="F34" s="4" t="n"/>
      <c r="G34" s="2" t="n"/>
    </row>
    <row r="35">
      <c r="A35" s="4" t="n"/>
      <c r="B35" s="4" t="n"/>
      <c r="C35" s="2" t="n"/>
      <c r="D35" s="4" t="n"/>
      <c r="E35" s="4" t="n"/>
      <c r="F35" s="4" t="n"/>
      <c r="G35" s="2" t="n"/>
    </row>
    <row r="36">
      <c r="A36" s="4" t="n"/>
      <c r="B36" s="4" t="n"/>
      <c r="C36" s="2" t="n"/>
      <c r="D36" s="4" t="n"/>
      <c r="E36" s="4" t="n"/>
      <c r="F36" s="4" t="n"/>
      <c r="G36" s="2" t="n"/>
    </row>
    <row r="37">
      <c r="A37" s="4" t="n"/>
      <c r="B37" s="4" t="n"/>
      <c r="C37" s="2" t="n"/>
      <c r="D37" s="4" t="n"/>
      <c r="E37" s="4" t="n"/>
      <c r="F37" s="4" t="n"/>
      <c r="G37" s="2" t="n"/>
    </row>
    <row r="38">
      <c r="A38" s="4" t="n"/>
      <c r="B38" s="4" t="n"/>
      <c r="C38" s="2" t="n"/>
      <c r="D38" s="4" t="n"/>
      <c r="E38" s="4" t="n"/>
      <c r="F38" s="4" t="n"/>
      <c r="G38" s="2" t="n"/>
    </row>
    <row r="39">
      <c r="A39" s="4" t="n"/>
      <c r="B39" s="4" t="n"/>
      <c r="C39" s="2" t="n"/>
      <c r="D39" s="4" t="n"/>
      <c r="E39" s="4" t="n"/>
      <c r="F39" s="4" t="n"/>
      <c r="G39" s="2" t="n"/>
    </row>
    <row r="40">
      <c r="A40" s="4" t="n"/>
      <c r="B40" s="4" t="n"/>
      <c r="C40" s="2" t="n"/>
      <c r="D40" s="4" t="n"/>
      <c r="E40" s="4" t="n"/>
      <c r="F40" s="4" t="n"/>
      <c r="G40" s="2" t="n"/>
    </row>
    <row r="41">
      <c r="A41" s="4" t="n"/>
      <c r="B41" s="4" t="n"/>
      <c r="C41" s="2" t="n"/>
      <c r="D41" s="4" t="n"/>
      <c r="E41" s="4" t="n"/>
      <c r="F41" s="4" t="n"/>
      <c r="G41" s="2" t="n"/>
    </row>
    <row r="42">
      <c r="A42" s="4" t="n"/>
      <c r="B42" s="4" t="n"/>
      <c r="C42" s="2" t="n"/>
      <c r="D42" s="4" t="n"/>
      <c r="E42" s="4" t="n"/>
      <c r="F42" s="4" t="n"/>
      <c r="G42" s="2" t="n"/>
    </row>
    <row r="43">
      <c r="A43" s="4" t="n"/>
      <c r="B43" s="4" t="n"/>
      <c r="C43" s="2" t="n"/>
      <c r="D43" s="4" t="n"/>
      <c r="E43" s="4" t="n"/>
      <c r="F43" s="4" t="n"/>
      <c r="G43" s="2" t="n"/>
    </row>
    <row r="44">
      <c r="A44" s="4" t="n"/>
      <c r="B44" s="4" t="n"/>
      <c r="C44" s="2" t="n"/>
      <c r="D44" s="4" t="n"/>
      <c r="E44" s="4" t="n"/>
      <c r="F44" s="4" t="n"/>
      <c r="G44" s="2" t="n"/>
    </row>
    <row r="45">
      <c r="A45" s="4" t="n"/>
      <c r="B45" s="4" t="n"/>
      <c r="C45" s="2" t="n"/>
      <c r="D45" s="4" t="n"/>
      <c r="E45" s="4" t="n"/>
      <c r="F45" s="4" t="n"/>
      <c r="G45" s="2" t="n"/>
    </row>
    <row r="46">
      <c r="A46" s="4" t="n"/>
      <c r="B46" s="4" t="n"/>
      <c r="C46" s="2" t="n"/>
      <c r="D46" s="4" t="n"/>
      <c r="E46" s="4" t="n"/>
      <c r="F46" s="4" t="n"/>
      <c r="G46" s="2" t="n"/>
    </row>
    <row r="47">
      <c r="A47" s="4" t="n"/>
      <c r="B47" s="4" t="n"/>
      <c r="C47" s="2" t="n"/>
      <c r="D47" s="4" t="n"/>
      <c r="E47" s="4" t="n"/>
      <c r="F47" s="4" t="n"/>
      <c r="G47" s="2" t="n"/>
    </row>
    <row r="48">
      <c r="A48" s="4" t="n"/>
      <c r="B48" s="4" t="n"/>
      <c r="C48" s="2" t="n"/>
      <c r="D48" s="4" t="n"/>
      <c r="E48" s="4" t="n"/>
      <c r="F48" s="4" t="n"/>
      <c r="G48" s="2" t="n"/>
    </row>
    <row r="49">
      <c r="A49" s="4" t="n"/>
      <c r="B49" s="4" t="n"/>
      <c r="C49" s="2" t="n"/>
      <c r="D49" s="4" t="n"/>
      <c r="E49" s="4" t="n"/>
      <c r="F49" s="4" t="n"/>
      <c r="G49" s="2" t="n"/>
    </row>
    <row r="50">
      <c r="A50" s="4" t="n"/>
      <c r="B50" s="4" t="n"/>
      <c r="C50" s="2" t="n"/>
      <c r="D50" s="4" t="n"/>
      <c r="E50" s="4" t="n"/>
      <c r="F50" s="4" t="n"/>
      <c r="G50" s="2" t="n"/>
    </row>
    <row r="51">
      <c r="A51" s="4" t="n"/>
      <c r="B51" s="4" t="n"/>
      <c r="C51" s="2" t="n"/>
      <c r="D51" s="4" t="n"/>
      <c r="E51" s="4" t="n"/>
      <c r="F51" s="4" t="n"/>
      <c r="G51" s="2" t="n"/>
    </row>
    <row r="52">
      <c r="A52" s="4" t="n"/>
      <c r="B52" s="4" t="n"/>
      <c r="C52" s="2" t="n"/>
      <c r="D52" s="4" t="n"/>
      <c r="E52" s="4" t="n"/>
      <c r="F52" s="4" t="n"/>
      <c r="G52" s="2" t="n"/>
    </row>
    <row r="53">
      <c r="A53" s="4" t="n"/>
      <c r="B53" s="4" t="n"/>
      <c r="C53" s="2" t="n"/>
      <c r="D53" s="4" t="n"/>
      <c r="E53" s="4" t="n"/>
      <c r="F53" s="4" t="n"/>
      <c r="G53" s="2" t="n"/>
    </row>
    <row r="54">
      <c r="A54" s="4" t="n"/>
      <c r="B54" s="4" t="n"/>
      <c r="C54" s="2" t="n"/>
      <c r="D54" s="4" t="n"/>
      <c r="E54" s="4" t="n"/>
      <c r="F54" s="4" t="n"/>
      <c r="G54" s="2" t="n"/>
    </row>
    <row r="55">
      <c r="A55" s="4" t="n"/>
      <c r="B55" s="4" t="n"/>
      <c r="C55" s="2" t="n"/>
      <c r="D55" s="4" t="n"/>
      <c r="E55" s="4" t="n"/>
      <c r="F55" s="4" t="n"/>
      <c r="G55" s="2" t="n"/>
    </row>
    <row r="56">
      <c r="A56" s="4" t="n"/>
      <c r="B56" s="4" t="n"/>
      <c r="C56" s="2" t="n"/>
      <c r="D56" s="4" t="n"/>
      <c r="E56" s="4" t="n"/>
      <c r="F56" s="4" t="n"/>
      <c r="G56" s="2" t="n"/>
    </row>
    <row r="57">
      <c r="A57" s="4" t="n"/>
      <c r="B57" s="4" t="n"/>
      <c r="C57" s="2" t="n"/>
      <c r="D57" s="4" t="n"/>
      <c r="E57" s="4" t="n"/>
      <c r="F57" s="4" t="n"/>
      <c r="G57" s="2" t="n"/>
    </row>
    <row r="58">
      <c r="A58" s="4" t="n"/>
      <c r="B58" s="4" t="n"/>
      <c r="C58" s="2" t="n"/>
      <c r="D58" s="4" t="n"/>
      <c r="E58" s="4" t="n"/>
      <c r="F58" s="4" t="n"/>
      <c r="G58" s="2" t="n"/>
    </row>
    <row r="59">
      <c r="A59" s="4" t="n"/>
      <c r="B59" s="4" t="n"/>
      <c r="C59" s="2" t="n"/>
      <c r="D59" s="4" t="n"/>
      <c r="E59" s="4" t="n"/>
      <c r="F59" s="4" t="n"/>
      <c r="G59" s="2" t="n"/>
    </row>
    <row r="60">
      <c r="A60" s="4" t="n"/>
      <c r="B60" s="4" t="n"/>
      <c r="C60" s="2" t="n"/>
      <c r="D60" s="4" t="n"/>
      <c r="E60" s="4" t="n"/>
      <c r="F60" s="4" t="n"/>
      <c r="G60" s="2" t="n"/>
    </row>
    <row r="61">
      <c r="A61" s="4" t="n"/>
      <c r="B61" s="4" t="n"/>
      <c r="C61" s="2" t="n"/>
      <c r="D61" s="4" t="n"/>
      <c r="E61" s="4" t="n"/>
      <c r="F61" s="4" t="n"/>
      <c r="G61" s="2" t="n"/>
    </row>
    <row r="62">
      <c r="A62" s="4" t="n"/>
      <c r="B62" s="4" t="n"/>
      <c r="C62" s="2" t="n"/>
      <c r="D62" s="4" t="n"/>
      <c r="E62" s="4" t="n"/>
      <c r="F62" s="4" t="n"/>
      <c r="G62" s="2" t="n"/>
    </row>
    <row r="63">
      <c r="A63" s="4" t="n"/>
      <c r="B63" s="4" t="n"/>
      <c r="C63" s="2" t="n"/>
      <c r="D63" s="4" t="n"/>
      <c r="E63" s="4" t="n"/>
      <c r="F63" s="4" t="n"/>
      <c r="G63" s="2" t="n"/>
    </row>
    <row r="64">
      <c r="A64" s="4" t="n"/>
      <c r="B64" s="4" t="n"/>
      <c r="C64" s="2" t="n"/>
      <c r="D64" s="4" t="n"/>
      <c r="E64" s="4" t="n"/>
      <c r="F64" s="4" t="n"/>
      <c r="G64" s="2" t="n"/>
    </row>
    <row r="65">
      <c r="A65" s="4" t="n"/>
      <c r="B65" s="4" t="n"/>
      <c r="C65" s="2" t="n"/>
      <c r="D65" s="4" t="n"/>
      <c r="E65" s="4" t="n"/>
      <c r="F65" s="4" t="n"/>
      <c r="G65" s="2" t="n"/>
    </row>
    <row r="66">
      <c r="A66" s="4" t="n"/>
      <c r="B66" s="4" t="n"/>
      <c r="C66" s="2" t="n"/>
      <c r="D66" s="4" t="n"/>
      <c r="E66" s="4" t="n"/>
      <c r="F66" s="4" t="n"/>
      <c r="G66" s="2" t="n"/>
    </row>
    <row r="67">
      <c r="A67" s="4" t="n"/>
      <c r="B67" s="4" t="n"/>
      <c r="C67" s="2" t="n"/>
      <c r="D67" s="4" t="n"/>
      <c r="E67" s="4" t="n"/>
      <c r="F67" s="4" t="n"/>
      <c r="G67" s="2" t="n"/>
    </row>
    <row r="68">
      <c r="A68" s="4" t="n"/>
      <c r="B68" s="4" t="n"/>
      <c r="C68" s="2" t="n"/>
      <c r="D68" s="4" t="n"/>
      <c r="E68" s="4" t="n"/>
      <c r="F68" s="4" t="n"/>
      <c r="G68" s="2" t="n"/>
    </row>
    <row r="69">
      <c r="A69" s="4" t="n"/>
      <c r="B69" s="4" t="n"/>
      <c r="C69" s="2" t="n"/>
      <c r="D69" s="4" t="n"/>
      <c r="E69" s="4" t="n"/>
      <c r="F69" s="4" t="n"/>
      <c r="G69" s="2" t="n"/>
    </row>
    <row r="70">
      <c r="A70" s="4" t="n"/>
      <c r="B70" s="4" t="n"/>
      <c r="C70" s="2" t="n"/>
      <c r="D70" s="4" t="n"/>
      <c r="E70" s="4" t="n"/>
      <c r="F70" s="4" t="n"/>
      <c r="G70" s="2" t="n"/>
    </row>
    <row r="71">
      <c r="A71" s="4" t="n"/>
      <c r="B71" s="4" t="n"/>
      <c r="C71" s="2" t="n"/>
      <c r="D71" s="4" t="n"/>
      <c r="E71" s="4" t="n"/>
      <c r="F71" s="4" t="n"/>
      <c r="G71" s="2" t="n"/>
    </row>
    <row r="72">
      <c r="A72" s="4" t="n"/>
      <c r="B72" s="4" t="n"/>
      <c r="C72" s="2" t="n"/>
      <c r="D72" s="4" t="n"/>
      <c r="E72" s="4" t="n"/>
      <c r="F72" s="4" t="n"/>
      <c r="G72" s="2" t="n"/>
    </row>
    <row r="73">
      <c r="A73" s="4" t="n"/>
      <c r="B73" s="4" t="n"/>
      <c r="C73" s="2" t="n"/>
      <c r="D73" s="4" t="n"/>
      <c r="E73" s="4" t="n"/>
      <c r="F73" s="4" t="n"/>
      <c r="G73" s="2" t="n"/>
    </row>
    <row r="74">
      <c r="A74" s="4" t="n"/>
      <c r="B74" s="4" t="n"/>
      <c r="C74" s="2" t="n"/>
      <c r="D74" s="4" t="n"/>
      <c r="E74" s="4" t="n"/>
      <c r="F74" s="4" t="n"/>
      <c r="G74" s="2" t="n"/>
    </row>
    <row r="75">
      <c r="A75" s="4" t="n"/>
      <c r="B75" s="4" t="n"/>
      <c r="C75" s="2" t="n"/>
      <c r="D75" s="4" t="n"/>
      <c r="E75" s="4" t="n"/>
      <c r="F75" s="4" t="n"/>
      <c r="G75" s="2" t="n"/>
    </row>
    <row r="76">
      <c r="A76" s="4" t="n"/>
      <c r="B76" s="4" t="n"/>
      <c r="C76" s="2" t="n"/>
      <c r="D76" s="4" t="n"/>
      <c r="E76" s="4" t="n"/>
      <c r="F76" s="4" t="n"/>
      <c r="G76" s="2" t="n"/>
    </row>
    <row r="77">
      <c r="A77" s="4" t="n"/>
      <c r="B77" s="4" t="n"/>
      <c r="C77" s="2" t="n"/>
      <c r="D77" s="4" t="n"/>
      <c r="E77" s="4" t="n"/>
      <c r="F77" s="4" t="n"/>
      <c r="G77" s="2" t="n"/>
    </row>
    <row r="78">
      <c r="A78" s="4" t="n"/>
      <c r="B78" s="4" t="n"/>
      <c r="C78" s="2" t="n"/>
      <c r="D78" s="4" t="n"/>
      <c r="E78" s="4" t="n"/>
      <c r="F78" s="4" t="n"/>
      <c r="G78" s="2" t="n"/>
    </row>
    <row r="79">
      <c r="A79" s="4" t="n"/>
      <c r="B79" s="4" t="n"/>
      <c r="C79" s="2" t="n"/>
      <c r="D79" s="4" t="n"/>
      <c r="E79" s="4" t="n"/>
      <c r="F79" s="4" t="n"/>
      <c r="G79" s="2" t="n"/>
    </row>
    <row r="80">
      <c r="A80" s="4" t="n"/>
      <c r="B80" s="4" t="n"/>
      <c r="C80" s="2" t="n"/>
      <c r="D80" s="4" t="n"/>
      <c r="E80" s="4" t="n"/>
      <c r="F80" s="4" t="n"/>
      <c r="G80" s="2" t="n"/>
    </row>
    <row r="81">
      <c r="A81" s="4" t="n"/>
      <c r="B81" s="4" t="n"/>
      <c r="C81" s="2" t="n"/>
      <c r="D81" s="4" t="n"/>
      <c r="E81" s="4" t="n"/>
      <c r="F81" s="4" t="n"/>
      <c r="G81" s="2" t="n"/>
    </row>
    <row r="82">
      <c r="A82" s="4" t="n"/>
      <c r="B82" s="4" t="n"/>
      <c r="C82" s="2" t="n"/>
      <c r="D82" s="4" t="n"/>
      <c r="E82" s="4" t="n"/>
      <c r="F82" s="4" t="n"/>
      <c r="G82" s="2" t="n"/>
    </row>
    <row r="83">
      <c r="A83" s="4" t="n"/>
      <c r="B83" s="4" t="n"/>
      <c r="C83" s="2" t="n"/>
      <c r="D83" s="4" t="n"/>
      <c r="E83" s="4" t="n"/>
      <c r="F83" s="4" t="n"/>
      <c r="G83" s="2" t="n"/>
    </row>
    <row r="84">
      <c r="A84" s="4" t="n"/>
      <c r="B84" s="4" t="n"/>
      <c r="C84" s="2" t="n"/>
      <c r="D84" s="4" t="n"/>
      <c r="E84" s="4" t="n"/>
      <c r="F84" s="4" t="n"/>
      <c r="G84" s="2" t="n"/>
    </row>
    <row r="85">
      <c r="A85" s="4" t="n"/>
      <c r="B85" s="4" t="n"/>
      <c r="C85" s="2" t="n"/>
      <c r="D85" s="4" t="n"/>
      <c r="E85" s="4" t="n"/>
      <c r="F85" s="4" t="n"/>
      <c r="G85" s="2" t="n"/>
    </row>
    <row r="86">
      <c r="A86" s="4" t="n"/>
      <c r="B86" s="4" t="n"/>
      <c r="C86" s="2" t="n"/>
      <c r="D86" s="4" t="n"/>
      <c r="E86" s="4" t="n"/>
      <c r="F86" s="4" t="n"/>
      <c r="G86" s="2" t="n"/>
    </row>
    <row r="87">
      <c r="A87" s="4" t="n"/>
      <c r="B87" s="4" t="n"/>
      <c r="C87" s="2" t="n"/>
      <c r="D87" s="4" t="n"/>
      <c r="E87" s="4" t="n"/>
      <c r="F87" s="4" t="n"/>
      <c r="G87" s="2" t="n"/>
    </row>
    <row r="88">
      <c r="A88" s="4" t="n"/>
      <c r="B88" s="4" t="n"/>
      <c r="C88" s="2" t="n"/>
      <c r="D88" s="4" t="n"/>
      <c r="E88" s="4" t="n"/>
      <c r="F88" s="4" t="n"/>
      <c r="G88" s="2" t="n"/>
    </row>
    <row r="89">
      <c r="A89" s="4" t="n"/>
      <c r="B89" s="4" t="n"/>
      <c r="C89" s="2" t="n"/>
      <c r="D89" s="4" t="n"/>
      <c r="E89" s="4" t="n"/>
      <c r="F89" s="4" t="n"/>
      <c r="G89" s="2" t="n"/>
    </row>
    <row r="90">
      <c r="A90" s="4" t="n"/>
      <c r="B90" s="4" t="n"/>
      <c r="C90" s="2" t="n"/>
      <c r="D90" s="4" t="n"/>
      <c r="E90" s="4" t="n"/>
      <c r="F90" s="4" t="n"/>
      <c r="G90" s="2" t="n"/>
    </row>
    <row r="91">
      <c r="A91" s="4" t="n"/>
      <c r="B91" s="4" t="n"/>
      <c r="C91" s="2" t="n"/>
      <c r="D91" s="4" t="n"/>
      <c r="E91" s="4" t="n"/>
      <c r="F91" s="4" t="n"/>
      <c r="G91" s="2" t="n"/>
    </row>
    <row r="92">
      <c r="A92" s="4" t="n"/>
      <c r="B92" s="4" t="n"/>
      <c r="C92" s="2" t="n"/>
      <c r="D92" s="4" t="n"/>
      <c r="E92" s="4" t="n"/>
      <c r="F92" s="4" t="n"/>
      <c r="G92" s="2" t="n"/>
    </row>
    <row r="93">
      <c r="A93" s="4" t="n"/>
      <c r="B93" s="4" t="n"/>
      <c r="C93" s="2" t="n"/>
      <c r="D93" s="4" t="n"/>
      <c r="E93" s="4" t="n"/>
      <c r="F93" s="4" t="n"/>
      <c r="G93" s="2" t="n"/>
    </row>
    <row r="94">
      <c r="A94" s="4" t="n"/>
      <c r="B94" s="4" t="n"/>
      <c r="C94" s="2" t="n"/>
      <c r="D94" s="4" t="n"/>
      <c r="E94" s="4" t="n"/>
      <c r="F94" s="4" t="n"/>
      <c r="G94" s="2" t="n"/>
    </row>
    <row r="95">
      <c r="A95" s="4" t="n"/>
      <c r="B95" s="4" t="n"/>
      <c r="C95" s="2" t="n"/>
      <c r="D95" s="4" t="n"/>
      <c r="E95" s="4" t="n"/>
      <c r="F95" s="4" t="n"/>
      <c r="G95" s="2" t="n"/>
    </row>
    <row r="96">
      <c r="A96" s="4" t="n"/>
      <c r="B96" s="4" t="n"/>
      <c r="C96" s="2" t="n"/>
      <c r="D96" s="4" t="n"/>
      <c r="E96" s="4" t="n"/>
      <c r="F96" s="4" t="n"/>
      <c r="G96" s="2" t="n"/>
    </row>
    <row r="97">
      <c r="A97" s="4" t="n"/>
      <c r="B97" s="4" t="n"/>
      <c r="C97" s="2" t="n"/>
      <c r="D97" s="4" t="n"/>
      <c r="E97" s="4" t="n"/>
      <c r="F97" s="4" t="n"/>
      <c r="G97" s="2" t="n"/>
    </row>
    <row r="98">
      <c r="A98" s="4" t="n"/>
      <c r="B98" s="4" t="n"/>
      <c r="C98" s="2" t="n"/>
      <c r="D98" s="4" t="n"/>
      <c r="E98" s="4" t="n"/>
      <c r="F98" s="4" t="n"/>
      <c r="G98" s="2" t="n"/>
    </row>
    <row r="99">
      <c r="A99" s="4" t="n"/>
      <c r="B99" s="4" t="n"/>
      <c r="C99" s="2" t="n"/>
      <c r="D99" s="4" t="n"/>
      <c r="E99" s="4" t="n"/>
      <c r="F99" s="4" t="n"/>
      <c r="G99" s="2" t="n"/>
    </row>
    <row r="100">
      <c r="A100" s="4" t="n"/>
      <c r="B100" s="4" t="n"/>
      <c r="C100" s="2" t="n"/>
      <c r="D100" s="4" t="n"/>
      <c r="E100" s="4" t="n"/>
      <c r="F100" s="4" t="n"/>
      <c r="G100" s="2" t="n"/>
    </row>
    <row r="101">
      <c r="A101" s="4" t="n"/>
      <c r="B101" s="4" t="n"/>
      <c r="C101" s="2" t="n"/>
      <c r="D101" s="4" t="n"/>
      <c r="E101" s="4" t="n"/>
      <c r="F101" s="4" t="n"/>
      <c r="G101" s="2" t="n"/>
    </row>
    <row r="103" ht="28" customHeight="1">
      <c r="A103" s="12" t="inlineStr">
        <is>
          <t>Cadastro interno — todos os dados desta aba são fictícios e destinados apenas à demonstração.</t>
        </is>
      </c>
      <c r="B103" s="13" t="n"/>
      <c r="C103" s="13" t="n"/>
      <c r="D103" s="13" t="n"/>
      <c r="E103" s="13" t="n"/>
      <c r="F103" s="13" t="n"/>
      <c r="G103" s="13" t="n"/>
    </row>
  </sheetData>
  <autoFilter ref="A1:G101"/>
  <dataValidations count="2">
    <dataValidation sqref="C2:C101" showErrorMessage="1" showInputMessage="1" allowBlank="1" type="list">
      <formula1>"Pessoa Física,Pessoa Jurídica"</formula1>
    </dataValidation>
    <dataValidation sqref="G2:G101" showErrorMessage="1" showInputMessage="1" allowBlank="1" type="list">
      <formula1>"Ativo,Inativo"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22" customWidth="1" min="3" max="3"/>
    <col width="17" customWidth="1" min="4" max="4"/>
    <col width="14" customWidth="1" min="5" max="5"/>
    <col width="14" customWidth="1" min="6" max="6"/>
  </cols>
  <sheetData>
    <row r="1" ht="30" customHeight="1">
      <c r="A1" s="1" t="inlineStr">
        <is>
          <t>Código</t>
        </is>
      </c>
      <c r="B1" s="1" t="inlineStr">
        <is>
          <t>Produto/Serviço</t>
        </is>
      </c>
      <c r="C1" s="1" t="inlineStr">
        <is>
          <t>Categoria</t>
        </is>
      </c>
      <c r="D1" s="1" t="inlineStr">
        <is>
          <t>Preço padrão</t>
        </is>
      </c>
      <c r="E1" s="1" t="inlineStr">
        <is>
          <t>Unidade</t>
        </is>
      </c>
      <c r="F1" s="1" t="inlineStr">
        <is>
          <t>Situação</t>
        </is>
      </c>
    </row>
    <row r="2">
      <c r="A2" s="4" t="inlineStr">
        <is>
          <t>P001</t>
        </is>
      </c>
      <c r="B2" s="4" t="inlineStr">
        <is>
          <t>Consultoria financeira</t>
        </is>
      </c>
      <c r="C2" s="4" t="inlineStr">
        <is>
          <t>Serviços</t>
        </is>
      </c>
      <c r="D2" s="7" t="n">
        <v>1250</v>
      </c>
      <c r="E2" s="2" t="inlineStr">
        <is>
          <t>Hora</t>
        </is>
      </c>
      <c r="F2" s="2" t="inlineStr">
        <is>
          <t>Ativo</t>
        </is>
      </c>
    </row>
    <row r="3">
      <c r="A3" s="4" t="inlineStr">
        <is>
          <t>P002</t>
        </is>
      </c>
      <c r="B3" s="4" t="inlineStr">
        <is>
          <t>Manutenção de computador</t>
        </is>
      </c>
      <c r="C3" s="4" t="inlineStr">
        <is>
          <t>Serviços técnicos</t>
        </is>
      </c>
      <c r="D3" s="7" t="n">
        <v>280</v>
      </c>
      <c r="E3" s="2" t="inlineStr">
        <is>
          <t>Unidade</t>
        </is>
      </c>
      <c r="F3" s="2" t="inlineStr">
        <is>
          <t>Ativo</t>
        </is>
      </c>
    </row>
    <row r="4">
      <c r="A4" s="4" t="inlineStr">
        <is>
          <t>P003</t>
        </is>
      </c>
      <c r="B4" s="4" t="inlineStr">
        <is>
          <t>Criação de site institucional</t>
        </is>
      </c>
      <c r="C4" s="4" t="inlineStr">
        <is>
          <t>Serviços digitais</t>
        </is>
      </c>
      <c r="D4" s="7" t="n">
        <v>2500</v>
      </c>
      <c r="E4" s="2" t="inlineStr">
        <is>
          <t>Projeto</t>
        </is>
      </c>
      <c r="F4" s="2" t="inlineStr">
        <is>
          <t>Ativo</t>
        </is>
      </c>
    </row>
    <row r="5">
      <c r="A5" s="4" t="inlineStr">
        <is>
          <t>P004</t>
        </is>
      </c>
      <c r="B5" s="4" t="inlineStr">
        <is>
          <t>Material de escritório</t>
        </is>
      </c>
      <c r="C5" s="4" t="inlineStr">
        <is>
          <t>Material</t>
        </is>
      </c>
      <c r="D5" s="7" t="n">
        <v>85</v>
      </c>
      <c r="E5" s="2" t="inlineStr">
        <is>
          <t>Kit</t>
        </is>
      </c>
      <c r="F5" s="2" t="inlineStr">
        <is>
          <t>Ativo</t>
        </is>
      </c>
    </row>
    <row r="6">
      <c r="A6" s="4" t="inlineStr">
        <is>
          <t>P005</t>
        </is>
      </c>
      <c r="B6" s="4" t="inlineStr">
        <is>
          <t>Cabo de rede CAT6</t>
        </is>
      </c>
      <c r="C6" s="4" t="inlineStr">
        <is>
          <t>Material</t>
        </is>
      </c>
      <c r="D6" s="7" t="n">
        <v>35</v>
      </c>
      <c r="E6" s="2" t="inlineStr">
        <is>
          <t>Unidade</t>
        </is>
      </c>
      <c r="F6" s="2" t="inlineStr">
        <is>
          <t>Ativo</t>
        </is>
      </c>
    </row>
    <row r="7">
      <c r="A7" s="4" t="inlineStr">
        <is>
          <t>P006</t>
        </is>
      </c>
      <c r="B7" s="4" t="inlineStr">
        <is>
          <t>Instalação de software</t>
        </is>
      </c>
      <c r="C7" s="4" t="inlineStr">
        <is>
          <t>Serviços técnicos</t>
        </is>
      </c>
      <c r="D7" s="7" t="n">
        <v>180</v>
      </c>
      <c r="E7" s="2" t="inlineStr">
        <is>
          <t>Unidade</t>
        </is>
      </c>
      <c r="F7" s="2" t="inlineStr">
        <is>
          <t>Ativo</t>
        </is>
      </c>
    </row>
    <row r="8">
      <c r="A8" s="4" t="inlineStr">
        <is>
          <t>P007</t>
        </is>
      </c>
      <c r="B8" s="4" t="inlineStr">
        <is>
          <t>Suporte técnico remoto</t>
        </is>
      </c>
      <c r="C8" s="4" t="inlineStr">
        <is>
          <t>Serviços técnicos</t>
        </is>
      </c>
      <c r="D8" s="7" t="n">
        <v>950</v>
      </c>
      <c r="E8" s="2" t="inlineStr">
        <is>
          <t>Pacote</t>
        </is>
      </c>
      <c r="F8" s="2" t="inlineStr">
        <is>
          <t>Ativo</t>
        </is>
      </c>
    </row>
    <row r="9">
      <c r="A9" s="4" t="inlineStr">
        <is>
          <t>P008</t>
        </is>
      </c>
      <c r="B9" s="4" t="inlineStr">
        <is>
          <t>Configuração de backup</t>
        </is>
      </c>
      <c r="C9" s="4" t="inlineStr">
        <is>
          <t>Serviços digitais</t>
        </is>
      </c>
      <c r="D9" s="7" t="n">
        <v>420</v>
      </c>
      <c r="E9" s="2" t="inlineStr">
        <is>
          <t>Unidade</t>
        </is>
      </c>
      <c r="F9" s="2" t="inlineStr">
        <is>
          <t>Ativo</t>
        </is>
      </c>
    </row>
    <row r="10">
      <c r="A10" s="4" t="inlineStr">
        <is>
          <t>P009</t>
        </is>
      </c>
      <c r="B10" s="4" t="inlineStr">
        <is>
          <t>Treinamento de equipe</t>
        </is>
      </c>
      <c r="C10" s="4" t="inlineStr">
        <is>
          <t>Capacitação</t>
        </is>
      </c>
      <c r="D10" s="7" t="n">
        <v>150</v>
      </c>
      <c r="E10" s="2" t="inlineStr">
        <is>
          <t>Hora</t>
        </is>
      </c>
      <c r="F10" s="2" t="inlineStr">
        <is>
          <t>Ativo</t>
        </is>
      </c>
    </row>
    <row r="11">
      <c r="A11" s="4" t="inlineStr">
        <is>
          <t>P010</t>
        </is>
      </c>
      <c r="B11" s="4" t="inlineStr">
        <is>
          <t>Pacote de gestão fiscal</t>
        </is>
      </c>
      <c r="C11" s="4" t="inlineStr">
        <is>
          <t>Serviços fiscais</t>
        </is>
      </c>
      <c r="D11" s="7" t="n">
        <v>4850</v>
      </c>
      <c r="E11" s="2" t="inlineStr">
        <is>
          <t>Pacote</t>
        </is>
      </c>
      <c r="F11" s="2" t="inlineStr">
        <is>
          <t>Ativo</t>
        </is>
      </c>
    </row>
    <row r="12">
      <c r="A12" s="4" t="n"/>
      <c r="B12" s="4" t="n"/>
      <c r="C12" s="4" t="n"/>
      <c r="D12" s="7" t="n"/>
      <c r="E12" s="2" t="n"/>
      <c r="F12" s="2" t="n"/>
    </row>
    <row r="13">
      <c r="A13" s="4" t="n"/>
      <c r="B13" s="4" t="n"/>
      <c r="C13" s="4" t="n"/>
      <c r="D13" s="7" t="n"/>
      <c r="E13" s="2" t="n"/>
      <c r="F13" s="2" t="n"/>
    </row>
    <row r="14">
      <c r="A14" s="4" t="n"/>
      <c r="B14" s="4" t="n"/>
      <c r="C14" s="4" t="n"/>
      <c r="D14" s="7" t="n"/>
      <c r="E14" s="2" t="n"/>
      <c r="F14" s="2" t="n"/>
    </row>
    <row r="15">
      <c r="A15" s="4" t="n"/>
      <c r="B15" s="4" t="n"/>
      <c r="C15" s="4" t="n"/>
      <c r="D15" s="7" t="n"/>
      <c r="E15" s="2" t="n"/>
      <c r="F15" s="2" t="n"/>
    </row>
    <row r="16">
      <c r="A16" s="4" t="n"/>
      <c r="B16" s="4" t="n"/>
      <c r="C16" s="4" t="n"/>
      <c r="D16" s="7" t="n"/>
      <c r="E16" s="2" t="n"/>
      <c r="F16" s="2" t="n"/>
    </row>
    <row r="17">
      <c r="A17" s="4" t="n"/>
      <c r="B17" s="4" t="n"/>
      <c r="C17" s="4" t="n"/>
      <c r="D17" s="7" t="n"/>
      <c r="E17" s="2" t="n"/>
      <c r="F17" s="2" t="n"/>
    </row>
    <row r="18">
      <c r="A18" s="4" t="n"/>
      <c r="B18" s="4" t="n"/>
      <c r="C18" s="4" t="n"/>
      <c r="D18" s="7" t="n"/>
      <c r="E18" s="2" t="n"/>
      <c r="F18" s="2" t="n"/>
    </row>
    <row r="19">
      <c r="A19" s="4" t="n"/>
      <c r="B19" s="4" t="n"/>
      <c r="C19" s="4" t="n"/>
      <c r="D19" s="7" t="n"/>
      <c r="E19" s="2" t="n"/>
      <c r="F19" s="2" t="n"/>
    </row>
    <row r="20">
      <c r="A20" s="4" t="n"/>
      <c r="B20" s="4" t="n"/>
      <c r="C20" s="4" t="n"/>
      <c r="D20" s="7" t="n"/>
      <c r="E20" s="2" t="n"/>
      <c r="F20" s="2" t="n"/>
    </row>
    <row r="21">
      <c r="A21" s="4" t="n"/>
      <c r="B21" s="4" t="n"/>
      <c r="C21" s="4" t="n"/>
      <c r="D21" s="7" t="n"/>
      <c r="E21" s="2" t="n"/>
      <c r="F21" s="2" t="n"/>
    </row>
    <row r="22">
      <c r="A22" s="4" t="n"/>
      <c r="B22" s="4" t="n"/>
      <c r="C22" s="4" t="n"/>
      <c r="D22" s="7" t="n"/>
      <c r="E22" s="2" t="n"/>
      <c r="F22" s="2" t="n"/>
    </row>
    <row r="23">
      <c r="A23" s="4" t="n"/>
      <c r="B23" s="4" t="n"/>
      <c r="C23" s="4" t="n"/>
      <c r="D23" s="7" t="n"/>
      <c r="E23" s="2" t="n"/>
      <c r="F23" s="2" t="n"/>
    </row>
    <row r="24">
      <c r="A24" s="4" t="n"/>
      <c r="B24" s="4" t="n"/>
      <c r="C24" s="4" t="n"/>
      <c r="D24" s="7" t="n"/>
      <c r="E24" s="2" t="n"/>
      <c r="F24" s="2" t="n"/>
    </row>
    <row r="25">
      <c r="A25" s="4" t="n"/>
      <c r="B25" s="4" t="n"/>
      <c r="C25" s="4" t="n"/>
      <c r="D25" s="7" t="n"/>
      <c r="E25" s="2" t="n"/>
      <c r="F25" s="2" t="n"/>
    </row>
    <row r="26">
      <c r="A26" s="4" t="n"/>
      <c r="B26" s="4" t="n"/>
      <c r="C26" s="4" t="n"/>
      <c r="D26" s="7" t="n"/>
      <c r="E26" s="2" t="n"/>
      <c r="F26" s="2" t="n"/>
    </row>
    <row r="27">
      <c r="A27" s="4" t="n"/>
      <c r="B27" s="4" t="n"/>
      <c r="C27" s="4" t="n"/>
      <c r="D27" s="7" t="n"/>
      <c r="E27" s="2" t="n"/>
      <c r="F27" s="2" t="n"/>
    </row>
    <row r="28">
      <c r="A28" s="4" t="n"/>
      <c r="B28" s="4" t="n"/>
      <c r="C28" s="4" t="n"/>
      <c r="D28" s="7" t="n"/>
      <c r="E28" s="2" t="n"/>
      <c r="F28" s="2" t="n"/>
    </row>
    <row r="29">
      <c r="A29" s="4" t="n"/>
      <c r="B29" s="4" t="n"/>
      <c r="C29" s="4" t="n"/>
      <c r="D29" s="7" t="n"/>
      <c r="E29" s="2" t="n"/>
      <c r="F29" s="2" t="n"/>
    </row>
    <row r="30">
      <c r="A30" s="4" t="n"/>
      <c r="B30" s="4" t="n"/>
      <c r="C30" s="4" t="n"/>
      <c r="D30" s="7" t="n"/>
      <c r="E30" s="2" t="n"/>
      <c r="F30" s="2" t="n"/>
    </row>
    <row r="31">
      <c r="A31" s="4" t="n"/>
      <c r="B31" s="4" t="n"/>
      <c r="C31" s="4" t="n"/>
      <c r="D31" s="7" t="n"/>
      <c r="E31" s="2" t="n"/>
      <c r="F31" s="2" t="n"/>
    </row>
    <row r="32">
      <c r="A32" s="4" t="n"/>
      <c r="B32" s="4" t="n"/>
      <c r="C32" s="4" t="n"/>
      <c r="D32" s="7" t="n"/>
      <c r="E32" s="2" t="n"/>
      <c r="F32" s="2" t="n"/>
    </row>
    <row r="33">
      <c r="A33" s="4" t="n"/>
      <c r="B33" s="4" t="n"/>
      <c r="C33" s="4" t="n"/>
      <c r="D33" s="7" t="n"/>
      <c r="E33" s="2" t="n"/>
      <c r="F33" s="2" t="n"/>
    </row>
    <row r="34">
      <c r="A34" s="4" t="n"/>
      <c r="B34" s="4" t="n"/>
      <c r="C34" s="4" t="n"/>
      <c r="D34" s="7" t="n"/>
      <c r="E34" s="2" t="n"/>
      <c r="F34" s="2" t="n"/>
    </row>
    <row r="35">
      <c r="A35" s="4" t="n"/>
      <c r="B35" s="4" t="n"/>
      <c r="C35" s="4" t="n"/>
      <c r="D35" s="7" t="n"/>
      <c r="E35" s="2" t="n"/>
      <c r="F35" s="2" t="n"/>
    </row>
    <row r="36">
      <c r="A36" s="4" t="n"/>
      <c r="B36" s="4" t="n"/>
      <c r="C36" s="4" t="n"/>
      <c r="D36" s="7" t="n"/>
      <c r="E36" s="2" t="n"/>
      <c r="F36" s="2" t="n"/>
    </row>
    <row r="37">
      <c r="A37" s="4" t="n"/>
      <c r="B37" s="4" t="n"/>
      <c r="C37" s="4" t="n"/>
      <c r="D37" s="7" t="n"/>
      <c r="E37" s="2" t="n"/>
      <c r="F37" s="2" t="n"/>
    </row>
    <row r="38">
      <c r="A38" s="4" t="n"/>
      <c r="B38" s="4" t="n"/>
      <c r="C38" s="4" t="n"/>
      <c r="D38" s="7" t="n"/>
      <c r="E38" s="2" t="n"/>
      <c r="F38" s="2" t="n"/>
    </row>
    <row r="39">
      <c r="A39" s="4" t="n"/>
      <c r="B39" s="4" t="n"/>
      <c r="C39" s="4" t="n"/>
      <c r="D39" s="7" t="n"/>
      <c r="E39" s="2" t="n"/>
      <c r="F39" s="2" t="n"/>
    </row>
    <row r="40">
      <c r="A40" s="4" t="n"/>
      <c r="B40" s="4" t="n"/>
      <c r="C40" s="4" t="n"/>
      <c r="D40" s="7" t="n"/>
      <c r="E40" s="2" t="n"/>
      <c r="F40" s="2" t="n"/>
    </row>
    <row r="41">
      <c r="A41" s="4" t="n"/>
      <c r="B41" s="4" t="n"/>
      <c r="C41" s="4" t="n"/>
      <c r="D41" s="7" t="n"/>
      <c r="E41" s="2" t="n"/>
      <c r="F41" s="2" t="n"/>
    </row>
    <row r="42">
      <c r="A42" s="4" t="n"/>
      <c r="B42" s="4" t="n"/>
      <c r="C42" s="4" t="n"/>
      <c r="D42" s="7" t="n"/>
      <c r="E42" s="2" t="n"/>
      <c r="F42" s="2" t="n"/>
    </row>
    <row r="43">
      <c r="A43" s="4" t="n"/>
      <c r="B43" s="4" t="n"/>
      <c r="C43" s="4" t="n"/>
      <c r="D43" s="7" t="n"/>
      <c r="E43" s="2" t="n"/>
      <c r="F43" s="2" t="n"/>
    </row>
    <row r="44">
      <c r="A44" s="4" t="n"/>
      <c r="B44" s="4" t="n"/>
      <c r="C44" s="4" t="n"/>
      <c r="D44" s="7" t="n"/>
      <c r="E44" s="2" t="n"/>
      <c r="F44" s="2" t="n"/>
    </row>
    <row r="45">
      <c r="A45" s="4" t="n"/>
      <c r="B45" s="4" t="n"/>
      <c r="C45" s="4" t="n"/>
      <c r="D45" s="7" t="n"/>
      <c r="E45" s="2" t="n"/>
      <c r="F45" s="2" t="n"/>
    </row>
    <row r="46">
      <c r="A46" s="4" t="n"/>
      <c r="B46" s="4" t="n"/>
      <c r="C46" s="4" t="n"/>
      <c r="D46" s="7" t="n"/>
      <c r="E46" s="2" t="n"/>
      <c r="F46" s="2" t="n"/>
    </row>
    <row r="47">
      <c r="A47" s="4" t="n"/>
      <c r="B47" s="4" t="n"/>
      <c r="C47" s="4" t="n"/>
      <c r="D47" s="7" t="n"/>
      <c r="E47" s="2" t="n"/>
      <c r="F47" s="2" t="n"/>
    </row>
    <row r="48">
      <c r="A48" s="4" t="n"/>
      <c r="B48" s="4" t="n"/>
      <c r="C48" s="4" t="n"/>
      <c r="D48" s="7" t="n"/>
      <c r="E48" s="2" t="n"/>
      <c r="F48" s="2" t="n"/>
    </row>
    <row r="49">
      <c r="A49" s="4" t="n"/>
      <c r="B49" s="4" t="n"/>
      <c r="C49" s="4" t="n"/>
      <c r="D49" s="7" t="n"/>
      <c r="E49" s="2" t="n"/>
      <c r="F49" s="2" t="n"/>
    </row>
    <row r="50">
      <c r="A50" s="4" t="n"/>
      <c r="B50" s="4" t="n"/>
      <c r="C50" s="4" t="n"/>
      <c r="D50" s="7" t="n"/>
      <c r="E50" s="2" t="n"/>
      <c r="F50" s="2" t="n"/>
    </row>
    <row r="51">
      <c r="A51" s="4" t="n"/>
      <c r="B51" s="4" t="n"/>
      <c r="C51" s="4" t="n"/>
      <c r="D51" s="7" t="n"/>
      <c r="E51" s="2" t="n"/>
      <c r="F51" s="2" t="n"/>
    </row>
    <row r="52">
      <c r="A52" s="4" t="n"/>
      <c r="B52" s="4" t="n"/>
      <c r="C52" s="4" t="n"/>
      <c r="D52" s="7" t="n"/>
      <c r="E52" s="2" t="n"/>
      <c r="F52" s="2" t="n"/>
    </row>
    <row r="53">
      <c r="A53" s="4" t="n"/>
      <c r="B53" s="4" t="n"/>
      <c r="C53" s="4" t="n"/>
      <c r="D53" s="7" t="n"/>
      <c r="E53" s="2" t="n"/>
      <c r="F53" s="2" t="n"/>
    </row>
    <row r="54">
      <c r="A54" s="4" t="n"/>
      <c r="B54" s="4" t="n"/>
      <c r="C54" s="4" t="n"/>
      <c r="D54" s="7" t="n"/>
      <c r="E54" s="2" t="n"/>
      <c r="F54" s="2" t="n"/>
    </row>
    <row r="55">
      <c r="A55" s="4" t="n"/>
      <c r="B55" s="4" t="n"/>
      <c r="C55" s="4" t="n"/>
      <c r="D55" s="7" t="n"/>
      <c r="E55" s="2" t="n"/>
      <c r="F55" s="2" t="n"/>
    </row>
    <row r="56">
      <c r="A56" s="4" t="n"/>
      <c r="B56" s="4" t="n"/>
      <c r="C56" s="4" t="n"/>
      <c r="D56" s="7" t="n"/>
      <c r="E56" s="2" t="n"/>
      <c r="F56" s="2" t="n"/>
    </row>
    <row r="57">
      <c r="A57" s="4" t="n"/>
      <c r="B57" s="4" t="n"/>
      <c r="C57" s="4" t="n"/>
      <c r="D57" s="7" t="n"/>
      <c r="E57" s="2" t="n"/>
      <c r="F57" s="2" t="n"/>
    </row>
    <row r="58">
      <c r="A58" s="4" t="n"/>
      <c r="B58" s="4" t="n"/>
      <c r="C58" s="4" t="n"/>
      <c r="D58" s="7" t="n"/>
      <c r="E58" s="2" t="n"/>
      <c r="F58" s="2" t="n"/>
    </row>
    <row r="59">
      <c r="A59" s="4" t="n"/>
      <c r="B59" s="4" t="n"/>
      <c r="C59" s="4" t="n"/>
      <c r="D59" s="7" t="n"/>
      <c r="E59" s="2" t="n"/>
      <c r="F59" s="2" t="n"/>
    </row>
    <row r="60">
      <c r="A60" s="4" t="n"/>
      <c r="B60" s="4" t="n"/>
      <c r="C60" s="4" t="n"/>
      <c r="D60" s="7" t="n"/>
      <c r="E60" s="2" t="n"/>
      <c r="F60" s="2" t="n"/>
    </row>
    <row r="61">
      <c r="A61" s="4" t="n"/>
      <c r="B61" s="4" t="n"/>
      <c r="C61" s="4" t="n"/>
      <c r="D61" s="7" t="n"/>
      <c r="E61" s="2" t="n"/>
      <c r="F61" s="2" t="n"/>
    </row>
    <row r="62">
      <c r="A62" s="4" t="n"/>
      <c r="B62" s="4" t="n"/>
      <c r="C62" s="4" t="n"/>
      <c r="D62" s="7" t="n"/>
      <c r="E62" s="2" t="n"/>
      <c r="F62" s="2" t="n"/>
    </row>
    <row r="63">
      <c r="A63" s="4" t="n"/>
      <c r="B63" s="4" t="n"/>
      <c r="C63" s="4" t="n"/>
      <c r="D63" s="7" t="n"/>
      <c r="E63" s="2" t="n"/>
      <c r="F63" s="2" t="n"/>
    </row>
    <row r="64">
      <c r="A64" s="4" t="n"/>
      <c r="B64" s="4" t="n"/>
      <c r="C64" s="4" t="n"/>
      <c r="D64" s="7" t="n"/>
      <c r="E64" s="2" t="n"/>
      <c r="F64" s="2" t="n"/>
    </row>
    <row r="65">
      <c r="A65" s="4" t="n"/>
      <c r="B65" s="4" t="n"/>
      <c r="C65" s="4" t="n"/>
      <c r="D65" s="7" t="n"/>
      <c r="E65" s="2" t="n"/>
      <c r="F65" s="2" t="n"/>
    </row>
    <row r="66">
      <c r="A66" s="4" t="n"/>
      <c r="B66" s="4" t="n"/>
      <c r="C66" s="4" t="n"/>
      <c r="D66" s="7" t="n"/>
      <c r="E66" s="2" t="n"/>
      <c r="F66" s="2" t="n"/>
    </row>
    <row r="67">
      <c r="A67" s="4" t="n"/>
      <c r="B67" s="4" t="n"/>
      <c r="C67" s="4" t="n"/>
      <c r="D67" s="7" t="n"/>
      <c r="E67" s="2" t="n"/>
      <c r="F67" s="2" t="n"/>
    </row>
    <row r="68">
      <c r="A68" s="4" t="n"/>
      <c r="B68" s="4" t="n"/>
      <c r="C68" s="4" t="n"/>
      <c r="D68" s="7" t="n"/>
      <c r="E68" s="2" t="n"/>
      <c r="F68" s="2" t="n"/>
    </row>
    <row r="69">
      <c r="A69" s="4" t="n"/>
      <c r="B69" s="4" t="n"/>
      <c r="C69" s="4" t="n"/>
      <c r="D69" s="7" t="n"/>
      <c r="E69" s="2" t="n"/>
      <c r="F69" s="2" t="n"/>
    </row>
    <row r="70">
      <c r="A70" s="4" t="n"/>
      <c r="B70" s="4" t="n"/>
      <c r="C70" s="4" t="n"/>
      <c r="D70" s="7" t="n"/>
      <c r="E70" s="2" t="n"/>
      <c r="F70" s="2" t="n"/>
    </row>
    <row r="71">
      <c r="A71" s="4" t="n"/>
      <c r="B71" s="4" t="n"/>
      <c r="C71" s="4" t="n"/>
      <c r="D71" s="7" t="n"/>
      <c r="E71" s="2" t="n"/>
      <c r="F71" s="2" t="n"/>
    </row>
    <row r="72">
      <c r="A72" s="4" t="n"/>
      <c r="B72" s="4" t="n"/>
      <c r="C72" s="4" t="n"/>
      <c r="D72" s="7" t="n"/>
      <c r="E72" s="2" t="n"/>
      <c r="F72" s="2" t="n"/>
    </row>
    <row r="73">
      <c r="A73" s="4" t="n"/>
      <c r="B73" s="4" t="n"/>
      <c r="C73" s="4" t="n"/>
      <c r="D73" s="7" t="n"/>
      <c r="E73" s="2" t="n"/>
      <c r="F73" s="2" t="n"/>
    </row>
    <row r="74">
      <c r="A74" s="4" t="n"/>
      <c r="B74" s="4" t="n"/>
      <c r="C74" s="4" t="n"/>
      <c r="D74" s="7" t="n"/>
      <c r="E74" s="2" t="n"/>
      <c r="F74" s="2" t="n"/>
    </row>
    <row r="75">
      <c r="A75" s="4" t="n"/>
      <c r="B75" s="4" t="n"/>
      <c r="C75" s="4" t="n"/>
      <c r="D75" s="7" t="n"/>
      <c r="E75" s="2" t="n"/>
      <c r="F75" s="2" t="n"/>
    </row>
    <row r="76">
      <c r="A76" s="4" t="n"/>
      <c r="B76" s="4" t="n"/>
      <c r="C76" s="4" t="n"/>
      <c r="D76" s="7" t="n"/>
      <c r="E76" s="2" t="n"/>
      <c r="F76" s="2" t="n"/>
    </row>
    <row r="77">
      <c r="A77" s="4" t="n"/>
      <c r="B77" s="4" t="n"/>
      <c r="C77" s="4" t="n"/>
      <c r="D77" s="7" t="n"/>
      <c r="E77" s="2" t="n"/>
      <c r="F77" s="2" t="n"/>
    </row>
    <row r="78">
      <c r="A78" s="4" t="n"/>
      <c r="B78" s="4" t="n"/>
      <c r="C78" s="4" t="n"/>
      <c r="D78" s="7" t="n"/>
      <c r="E78" s="2" t="n"/>
      <c r="F78" s="2" t="n"/>
    </row>
    <row r="79">
      <c r="A79" s="4" t="n"/>
      <c r="B79" s="4" t="n"/>
      <c r="C79" s="4" t="n"/>
      <c r="D79" s="7" t="n"/>
      <c r="E79" s="2" t="n"/>
      <c r="F79" s="2" t="n"/>
    </row>
    <row r="80">
      <c r="A80" s="4" t="n"/>
      <c r="B80" s="4" t="n"/>
      <c r="C80" s="4" t="n"/>
      <c r="D80" s="7" t="n"/>
      <c r="E80" s="2" t="n"/>
      <c r="F80" s="2" t="n"/>
    </row>
    <row r="81">
      <c r="A81" s="4" t="n"/>
      <c r="B81" s="4" t="n"/>
      <c r="C81" s="4" t="n"/>
      <c r="D81" s="7" t="n"/>
      <c r="E81" s="2" t="n"/>
      <c r="F81" s="2" t="n"/>
    </row>
    <row r="82">
      <c r="A82" s="4" t="n"/>
      <c r="B82" s="4" t="n"/>
      <c r="C82" s="4" t="n"/>
      <c r="D82" s="7" t="n"/>
      <c r="E82" s="2" t="n"/>
      <c r="F82" s="2" t="n"/>
    </row>
    <row r="83">
      <c r="A83" s="4" t="n"/>
      <c r="B83" s="4" t="n"/>
      <c r="C83" s="4" t="n"/>
      <c r="D83" s="7" t="n"/>
      <c r="E83" s="2" t="n"/>
      <c r="F83" s="2" t="n"/>
    </row>
    <row r="84">
      <c r="A84" s="4" t="n"/>
      <c r="B84" s="4" t="n"/>
      <c r="C84" s="4" t="n"/>
      <c r="D84" s="7" t="n"/>
      <c r="E84" s="2" t="n"/>
      <c r="F84" s="2" t="n"/>
    </row>
    <row r="85">
      <c r="A85" s="4" t="n"/>
      <c r="B85" s="4" t="n"/>
      <c r="C85" s="4" t="n"/>
      <c r="D85" s="7" t="n"/>
      <c r="E85" s="2" t="n"/>
      <c r="F85" s="2" t="n"/>
    </row>
    <row r="86">
      <c r="A86" s="4" t="n"/>
      <c r="B86" s="4" t="n"/>
      <c r="C86" s="4" t="n"/>
      <c r="D86" s="7" t="n"/>
      <c r="E86" s="2" t="n"/>
      <c r="F86" s="2" t="n"/>
    </row>
    <row r="87">
      <c r="A87" s="4" t="n"/>
      <c r="B87" s="4" t="n"/>
      <c r="C87" s="4" t="n"/>
      <c r="D87" s="7" t="n"/>
      <c r="E87" s="2" t="n"/>
      <c r="F87" s="2" t="n"/>
    </row>
    <row r="88">
      <c r="A88" s="4" t="n"/>
      <c r="B88" s="4" t="n"/>
      <c r="C88" s="4" t="n"/>
      <c r="D88" s="7" t="n"/>
      <c r="E88" s="2" t="n"/>
      <c r="F88" s="2" t="n"/>
    </row>
    <row r="89">
      <c r="A89" s="4" t="n"/>
      <c r="B89" s="4" t="n"/>
      <c r="C89" s="4" t="n"/>
      <c r="D89" s="7" t="n"/>
      <c r="E89" s="2" t="n"/>
      <c r="F89" s="2" t="n"/>
    </row>
    <row r="90">
      <c r="A90" s="4" t="n"/>
      <c r="B90" s="4" t="n"/>
      <c r="C90" s="4" t="n"/>
      <c r="D90" s="7" t="n"/>
      <c r="E90" s="2" t="n"/>
      <c r="F90" s="2" t="n"/>
    </row>
    <row r="91">
      <c r="A91" s="4" t="n"/>
      <c r="B91" s="4" t="n"/>
      <c r="C91" s="4" t="n"/>
      <c r="D91" s="7" t="n"/>
      <c r="E91" s="2" t="n"/>
      <c r="F91" s="2" t="n"/>
    </row>
    <row r="92">
      <c r="A92" s="4" t="n"/>
      <c r="B92" s="4" t="n"/>
      <c r="C92" s="4" t="n"/>
      <c r="D92" s="7" t="n"/>
      <c r="E92" s="2" t="n"/>
      <c r="F92" s="2" t="n"/>
    </row>
    <row r="93">
      <c r="A93" s="4" t="n"/>
      <c r="B93" s="4" t="n"/>
      <c r="C93" s="4" t="n"/>
      <c r="D93" s="7" t="n"/>
      <c r="E93" s="2" t="n"/>
      <c r="F93" s="2" t="n"/>
    </row>
    <row r="94">
      <c r="A94" s="4" t="n"/>
      <c r="B94" s="4" t="n"/>
      <c r="C94" s="4" t="n"/>
      <c r="D94" s="7" t="n"/>
      <c r="E94" s="2" t="n"/>
      <c r="F94" s="2" t="n"/>
    </row>
    <row r="95">
      <c r="A95" s="4" t="n"/>
      <c r="B95" s="4" t="n"/>
      <c r="C95" s="4" t="n"/>
      <c r="D95" s="7" t="n"/>
      <c r="E95" s="2" t="n"/>
      <c r="F95" s="2" t="n"/>
    </row>
    <row r="96">
      <c r="A96" s="4" t="n"/>
      <c r="B96" s="4" t="n"/>
      <c r="C96" s="4" t="n"/>
      <c r="D96" s="7" t="n"/>
      <c r="E96" s="2" t="n"/>
      <c r="F96" s="2" t="n"/>
    </row>
    <row r="97">
      <c r="A97" s="4" t="n"/>
      <c r="B97" s="4" t="n"/>
      <c r="C97" s="4" t="n"/>
      <c r="D97" s="7" t="n"/>
      <c r="E97" s="2" t="n"/>
      <c r="F97" s="2" t="n"/>
    </row>
    <row r="98">
      <c r="A98" s="4" t="n"/>
      <c r="B98" s="4" t="n"/>
      <c r="C98" s="4" t="n"/>
      <c r="D98" s="7" t="n"/>
      <c r="E98" s="2" t="n"/>
      <c r="F98" s="2" t="n"/>
    </row>
    <row r="99">
      <c r="A99" s="4" t="n"/>
      <c r="B99" s="4" t="n"/>
      <c r="C99" s="4" t="n"/>
      <c r="D99" s="7" t="n"/>
      <c r="E99" s="2" t="n"/>
      <c r="F99" s="2" t="n"/>
    </row>
    <row r="100">
      <c r="A100" s="4" t="n"/>
      <c r="B100" s="4" t="n"/>
      <c r="C100" s="4" t="n"/>
      <c r="D100" s="7" t="n"/>
      <c r="E100" s="2" t="n"/>
      <c r="F100" s="2" t="n"/>
    </row>
    <row r="101">
      <c r="A101" s="4" t="n"/>
      <c r="B101" s="4" t="n"/>
      <c r="C101" s="4" t="n"/>
      <c r="D101" s="7" t="n"/>
      <c r="E101" s="2" t="n"/>
      <c r="F101" s="2" t="n"/>
    </row>
  </sheetData>
  <autoFilter ref="A1:F101"/>
  <dataValidations count="1">
    <dataValidation sqref="F2:F101" showErrorMessage="1" showInputMessage="1" allowBlank="1" type="list">
      <formula1>"Ativo,Inativo"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8" customWidth="1" min="3" max="3"/>
    <col width="4" customWidth="1" min="4" max="4"/>
    <col width="16" customWidth="1" min="5" max="5"/>
    <col width="14" customWidth="1" min="6" max="6"/>
    <col width="4" customWidth="1" min="7" max="7"/>
    <col width="18" customWidth="1" min="8" max="8"/>
  </cols>
  <sheetData>
    <row r="1" ht="30" customHeight="1">
      <c r="A1" s="14" t="inlineStr">
        <is>
          <t>Resumo de Controle de Notas Fiscais</t>
        </is>
      </c>
      <c r="B1" s="15" t="n"/>
      <c r="C1" s="15" t="n"/>
      <c r="D1" s="15" t="n"/>
      <c r="E1" s="15" t="n"/>
      <c r="F1" s="15" t="n"/>
      <c r="G1" s="15" t="n"/>
      <c r="H1" s="15" t="n"/>
    </row>
    <row r="3">
      <c r="A3" s="16" t="inlineStr">
        <is>
          <t>Período de referência</t>
        </is>
      </c>
      <c r="B3" s="3" t="n">
        <v>46023</v>
      </c>
      <c r="C3" s="3" t="n">
        <v>46387</v>
      </c>
      <c r="D3" s="16" t="inlineStr">
        <is>
          <t>Dados fictícios para conferência interna</t>
        </is>
      </c>
    </row>
    <row r="4">
      <c r="A4" s="16" t="inlineStr">
        <is>
          <t>Indicador</t>
        </is>
      </c>
      <c r="B4" s="16" t="inlineStr">
        <is>
          <t>Resultado</t>
        </is>
      </c>
    </row>
    <row r="5">
      <c r="A5" s="5" t="inlineStr">
        <is>
          <t>Total geral faturado</t>
        </is>
      </c>
      <c r="B5" s="6">
        <f>SUM('Notas Fiscais'!$O$2:$O$101)</f>
        <v/>
      </c>
    </row>
    <row r="6">
      <c r="A6" s="9" t="inlineStr">
        <is>
          <t>Média por nota</t>
        </is>
      </c>
      <c r="B6" s="10">
        <f>IFERROR(AVERAGE('Notas Fiscais'!$O$2:$O$101),0)</f>
        <v/>
      </c>
    </row>
    <row r="7">
      <c r="A7" s="5" t="inlineStr">
        <is>
          <t>Quantidade de notas emitidas</t>
        </is>
      </c>
      <c r="B7" s="17">
        <f>COUNTIF('Notas Fiscais'!$B$2:$B$101,"Emitida")</f>
        <v/>
      </c>
    </row>
    <row r="8">
      <c r="A8" s="9" t="inlineStr">
        <is>
          <t>Total de notas pendentes</t>
        </is>
      </c>
      <c r="B8" s="18">
        <f>COUNTIF('Notas Fiscais'!$Q$2:$Q$101,"Pendente")</f>
        <v/>
      </c>
    </row>
    <row r="9">
      <c r="A9" s="5" t="inlineStr">
        <is>
          <t>Valor pendente</t>
        </is>
      </c>
      <c r="B9" s="6">
        <f>SUMIF('Notas Fiscais'!$Q$2:$Q$101,"Pendente",'Notas Fiscais'!$O$2:$O$101)</f>
        <v/>
      </c>
    </row>
    <row r="10">
      <c r="A10" s="9" t="inlineStr">
        <is>
          <t>Alerta operacional</t>
        </is>
      </c>
      <c r="B10" s="19">
        <f>IF(COUNTIF('Notas Fiscais'!$Q$2:$Q$101,"Pendente")&gt;0,"Conferir notas pendentes","Nenhuma pendência registrada")</f>
        <v/>
      </c>
    </row>
    <row r="13">
      <c r="A13" s="16" t="inlineStr">
        <is>
          <t>Mês</t>
        </is>
      </c>
      <c r="B13" s="16" t="inlineStr">
        <is>
          <t>Início do mês</t>
        </is>
      </c>
      <c r="C13" s="16" t="inlineStr">
        <is>
          <t>Total de notas</t>
        </is>
      </c>
      <c r="E13" s="16" t="inlineStr">
        <is>
          <t>Status</t>
        </is>
      </c>
      <c r="F13" s="16" t="inlineStr">
        <is>
          <t>Quantidade</t>
        </is>
      </c>
    </row>
    <row r="14">
      <c r="A14" s="20" t="inlineStr">
        <is>
          <t>Jan/2026</t>
        </is>
      </c>
      <c r="B14" s="8" t="n">
        <v>46023</v>
      </c>
      <c r="C14" s="6">
        <f>SUMIF('Notas Fiscais'!$S$2:$S$101,$B14,'Notas Fiscais'!$O$2:$O$101)</f>
        <v/>
      </c>
      <c r="E14" s="20" t="inlineStr">
        <is>
          <t>Emitida</t>
        </is>
      </c>
      <c r="F14" s="20">
        <f>COUNTIF('Notas Fiscais'!$Q$2:$Q$101,E14)</f>
        <v/>
      </c>
    </row>
    <row r="15">
      <c r="A15" s="21" t="inlineStr">
        <is>
          <t>Fev/2026</t>
        </is>
      </c>
      <c r="B15" s="11" t="n">
        <v>46054</v>
      </c>
      <c r="C15" s="10">
        <f>SUMIF('Notas Fiscais'!$S$2:$S$101,$B15,'Notas Fiscais'!$O$2:$O$101)</f>
        <v/>
      </c>
      <c r="E15" s="21" t="inlineStr">
        <is>
          <t>Paga</t>
        </is>
      </c>
      <c r="F15" s="21">
        <f>COUNTIF('Notas Fiscais'!$Q$2:$Q$101,E15)</f>
        <v/>
      </c>
    </row>
    <row r="16">
      <c r="A16" s="20" t="inlineStr">
        <is>
          <t>Mar/2026</t>
        </is>
      </c>
      <c r="B16" s="8" t="n">
        <v>46082</v>
      </c>
      <c r="C16" s="6">
        <f>SUMIF('Notas Fiscais'!$S$2:$S$101,$B16,'Notas Fiscais'!$O$2:$O$101)</f>
        <v/>
      </c>
      <c r="E16" s="20" t="inlineStr">
        <is>
          <t>Pendente</t>
        </is>
      </c>
      <c r="F16" s="20">
        <f>COUNTIF('Notas Fiscais'!$Q$2:$Q$101,E16)</f>
        <v/>
      </c>
    </row>
    <row r="17">
      <c r="A17" s="21" t="inlineStr">
        <is>
          <t>Abr/2026</t>
        </is>
      </c>
      <c r="B17" s="11" t="n">
        <v>46113</v>
      </c>
      <c r="C17" s="10">
        <f>SUMIF('Notas Fiscais'!$S$2:$S$101,$B17,'Notas Fiscais'!$O$2:$O$101)</f>
        <v/>
      </c>
      <c r="E17" s="21" t="inlineStr">
        <is>
          <t>Cancelada</t>
        </is>
      </c>
      <c r="F17" s="21">
        <f>COUNTIF('Notas Fiscais'!$Q$2:$Q$101,E17)</f>
        <v/>
      </c>
    </row>
    <row r="18">
      <c r="A18" s="20" t="inlineStr">
        <is>
          <t>Mai/2026</t>
        </is>
      </c>
      <c r="B18" s="8" t="n">
        <v>46143</v>
      </c>
      <c r="C18" s="6">
        <f>SUMIF('Notas Fiscais'!$S$2:$S$101,$B18,'Notas Fiscais'!$O$2:$O$101)</f>
        <v/>
      </c>
      <c r="E18" s="20" t="inlineStr">
        <is>
          <t>Recebida</t>
        </is>
      </c>
      <c r="F18" s="20">
        <f>COUNTIF('Notas Fiscais'!$Q$2:$Q$101,E18)</f>
        <v/>
      </c>
    </row>
    <row r="19">
      <c r="A19" s="21" t="inlineStr">
        <is>
          <t>Jun/2026</t>
        </is>
      </c>
      <c r="B19" s="11" t="n">
        <v>46174</v>
      </c>
      <c r="C19" s="10">
        <f>SUMIF('Notas Fiscais'!$S$2:$S$101,$B19,'Notas Fiscais'!$O$2:$O$101)</f>
        <v/>
      </c>
    </row>
    <row r="20">
      <c r="A20" s="20" t="inlineStr">
        <is>
          <t>Jul/2026</t>
        </is>
      </c>
      <c r="B20" s="8" t="n">
        <v>46204</v>
      </c>
      <c r="C20" s="6">
        <f>SUMIF('Notas Fiscais'!$S$2:$S$101,$B20,'Notas Fiscais'!$O$2:$O$101)</f>
        <v/>
      </c>
    </row>
    <row r="21">
      <c r="A21" s="21" t="inlineStr">
        <is>
          <t>Ago/2026</t>
        </is>
      </c>
      <c r="B21" s="11" t="n">
        <v>46235</v>
      </c>
      <c r="C21" s="10">
        <f>SUMIF('Notas Fiscais'!$S$2:$S$101,$B21,'Notas Fiscais'!$O$2:$O$101)</f>
        <v/>
      </c>
    </row>
    <row r="22">
      <c r="A22" s="20" t="inlineStr">
        <is>
          <t>Set/2026</t>
        </is>
      </c>
      <c r="B22" s="8" t="n">
        <v>46266</v>
      </c>
      <c r="C22" s="6">
        <f>SUMIF('Notas Fiscais'!$S$2:$S$101,$B22,'Notas Fiscais'!$O$2:$O$101)</f>
        <v/>
      </c>
    </row>
    <row r="23">
      <c r="A23" s="21" t="inlineStr">
        <is>
          <t>Out/2026</t>
        </is>
      </c>
      <c r="B23" s="11" t="n">
        <v>46296</v>
      </c>
      <c r="C23" s="10">
        <f>SUMIF('Notas Fiscais'!$S$2:$S$101,$B23,'Notas Fiscais'!$O$2:$O$101)</f>
        <v/>
      </c>
    </row>
    <row r="24">
      <c r="A24" s="20" t="inlineStr">
        <is>
          <t>Nov/2026</t>
        </is>
      </c>
      <c r="B24" s="8" t="n">
        <v>46327</v>
      </c>
      <c r="C24" s="6">
        <f>SUMIF('Notas Fiscais'!$S$2:$S$101,$B24,'Notas Fiscais'!$O$2:$O$101)</f>
        <v/>
      </c>
    </row>
    <row r="25">
      <c r="A25" s="21" t="inlineStr">
        <is>
          <t>Dez/2026</t>
        </is>
      </c>
      <c r="B25" s="11" t="n">
        <v>46357</v>
      </c>
      <c r="C25" s="10">
        <f>SUMIF('Notas Fiscais'!$S$2:$S$101,$B25,'Notas Fiscais'!$O$2:$O$101)</f>
        <v/>
      </c>
    </row>
  </sheetData>
  <mergeCells count="1">
    <mergeCell ref="A1:H1"/>
  </mergeCells>
  <conditionalFormatting sqref="B10">
    <cfRule type="expression" priority="1" dxfId="1" stopIfTrue="1">
      <formula>$B$8&gt;0</formula>
    </cfRule>
    <cfRule type="expression" priority="2" dxfId="0" stopIfTrue="1">
      <formula>$B$8=0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2026-09-06T21:12:36Z</dcterms:created>
  <dcterms:modified xmlns:dcterms="http://purl.org/dc/terms/" xmlns:xsi="http://www.w3.org/2001/XMLSchema-instance" xsi:type="dcterms:W3CDTF">2026-09-06T21:12:36Z</dcterms:modified>
</cp:coreProperties>
</file>