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dido de Compra" sheetId="1" state="visible" r:id="rId1"/>
    <sheet xmlns:r="http://schemas.openxmlformats.org/officeDocument/2006/relationships" name="Fornecedores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'Pedido de Compra'!$A$1:$S$101</definedName>
    <definedName name="_xlnm._FilterDatabase" localSheetId="1" hidden="1">'Fornecedores'!$A$1:$G$101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AAAA"/>
    <numFmt numFmtId="165" formatCode="00\.000\.000\/0000\-00"/>
    <numFmt numFmtId="166" formatCode="R$ #.##0,00"/>
    <numFmt numFmtId="167" formatCode="DD/MM/YYYY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4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14B8A6"/>
      </patternFill>
    </fill>
    <fill>
      <patternFill patternType="solid">
        <fgColor rgb="00FFFFFF"/>
      </patternFill>
    </fill>
    <fill>
      <patternFill patternType="solid">
        <fgColor rgb="00F0FDFA"/>
      </patternFill>
    </fill>
    <fill>
      <patternFill patternType="solid">
        <fgColor rgb="00FFFB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left" vertical="center" wrapText="1"/>
    </xf>
    <xf numFmtId="164" fontId="2" fillId="6" borderId="1" applyAlignment="1" pivotButton="0" quotePrefix="0" xfId="0">
      <alignment horizontal="center" vertical="center" wrapText="1"/>
    </xf>
    <xf numFmtId="165" fontId="2" fillId="6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center" vertical="center" wrapText="1"/>
    </xf>
    <xf numFmtId="2" fontId="2" fillId="6" borderId="1" applyAlignment="1" pivotButton="0" quotePrefix="0" xfId="0">
      <alignment horizontal="center" vertical="center" wrapText="1"/>
    </xf>
    <xf numFmtId="166" fontId="2" fillId="6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0" fontId="1" fillId="3" borderId="1" applyAlignment="1" pivotButton="0" quotePrefix="0" xfId="0">
      <alignment horizontal="left" vertical="center" wrapText="1"/>
    </xf>
    <xf numFmtId="166" fontId="2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 wrapText="1"/>
    </xf>
    <xf numFmtId="1" fontId="2" fillId="4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left" vertical="center" wrapText="1"/>
    </xf>
    <xf numFmtId="167" fontId="2" fillId="6" borderId="1" applyAlignment="1" pivotButton="0" quotePrefix="0" xfId="0">
      <alignment horizontal="center" vertical="center" wrapText="1"/>
    </xf>
    <xf numFmtId="165" fontId="2" fillId="6" borderId="1" applyAlignment="1" pivotButton="0" quotePrefix="0" xfId="0">
      <alignment horizontal="center" vertical="center" wrapText="1"/>
    </xf>
    <xf numFmtId="166" fontId="2" fillId="6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ill>
        <patternFill patternType="solid">
          <fgColor rgb="0022C55E"/>
        </patternFill>
      </fill>
    </dxf>
    <dxf>
      <font>
        <name val="Calibri"/>
        <b val="1"/>
        <color rgb="00FFFFFF"/>
        <sz val="11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comprado por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'Resumo'!B12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'Resumo'!$A$13:$A$17</f>
            </numRef>
          </cat>
          <val>
            <numRef>
              <f>'Resumo'!$B$13:$B$17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8" customWidth="1" min="3" max="3"/>
    <col width="21" customWidth="1" min="4" max="4"/>
    <col width="34" customWidth="1" min="5" max="5"/>
    <col width="18" customWidth="1" min="6" max="6"/>
    <col width="24" customWidth="1" min="7" max="7"/>
    <col width="34" customWidth="1" min="8" max="8"/>
    <col width="14" customWidth="1" min="9" max="9"/>
    <col width="12" customWidth="1" min="10" max="10"/>
    <col width="18" customWidth="1" min="11" max="11"/>
    <col width="15" customWidth="1" min="12" max="12"/>
    <col width="13" customWidth="1" min="13" max="13"/>
    <col width="18" customWidth="1" min="14" max="14"/>
    <col width="20" customWidth="1" min="15" max="15"/>
    <col width="24" customWidth="1" min="16" max="16"/>
    <col width="13" customWidth="1" min="17" max="17"/>
    <col width="20" customWidth="1" min="18" max="18"/>
    <col width="34" customWidth="1" min="19" max="19"/>
    <col width="34" customWidth="1" min="21" max="21"/>
    <col width="19" customWidth="1" min="22" max="22"/>
  </cols>
  <sheetData>
    <row r="1" ht="34" customHeight="1">
      <c r="A1" s="1" t="inlineStr">
        <is>
          <t>Número do Pedido</t>
        </is>
      </c>
      <c r="B1" s="1" t="inlineStr">
        <is>
          <t>Data do Pedido</t>
        </is>
      </c>
      <c r="C1" s="1" t="inlineStr">
        <is>
          <t>Previsão de Entrega</t>
        </is>
      </c>
      <c r="D1" s="1" t="inlineStr">
        <is>
          <t>CNPJ do Fornecedor</t>
        </is>
      </c>
      <c r="E1" s="1" t="inlineStr">
        <is>
          <t>Fornecedor</t>
        </is>
      </c>
      <c r="F1" s="1" t="inlineStr">
        <is>
          <t>Cidade/UF</t>
        </is>
      </c>
      <c r="G1" s="1" t="inlineStr">
        <is>
          <t>Categoria</t>
        </is>
      </c>
      <c r="H1" s="1" t="inlineStr">
        <is>
          <t>Descrição do Item</t>
        </is>
      </c>
      <c r="I1" s="1" t="inlineStr">
        <is>
          <t>Unidade</t>
        </is>
      </c>
      <c r="J1" s="1" t="inlineStr">
        <is>
          <t>Quantidade</t>
        </is>
      </c>
      <c r="K1" s="1" t="inlineStr">
        <is>
          <t>Preço Unitário (R$)</t>
        </is>
      </c>
      <c r="L1" s="1" t="inlineStr">
        <is>
          <t>Desconto (R$)</t>
        </is>
      </c>
      <c r="M1" s="1" t="inlineStr">
        <is>
          <t>Frete (R$)</t>
        </is>
      </c>
      <c r="N1" s="1" t="inlineStr">
        <is>
          <t>Total do Item (R$)</t>
        </is>
      </c>
      <c r="O1" s="1" t="inlineStr">
        <is>
          <t>Forma de Pagamento</t>
        </is>
      </c>
      <c r="P1" s="1" t="inlineStr">
        <is>
          <t>Status</t>
        </is>
      </c>
      <c r="Q1" s="1" t="inlineStr">
        <is>
          <t>Recebido?</t>
        </is>
      </c>
      <c r="R1" s="1" t="inlineStr">
        <is>
          <t>Data de Recebimento</t>
        </is>
      </c>
      <c r="S1" s="1" t="inlineStr">
        <is>
          <t>Observações</t>
        </is>
      </c>
      <c r="U1" s="1" t="inlineStr">
        <is>
          <t>Indicador</t>
        </is>
      </c>
      <c r="V1" s="1" t="inlineStr">
        <is>
          <t>Valor</t>
        </is>
      </c>
    </row>
    <row r="2">
      <c r="A2" s="2" t="inlineStr">
        <is>
          <t>PO-2026-001</t>
        </is>
      </c>
      <c r="B2" s="15" t="n">
        <v>46237</v>
      </c>
      <c r="C2" s="15" t="n">
        <v>46242</v>
      </c>
      <c r="D2" s="16" t="n">
        <v>11234567000110</v>
      </c>
      <c r="E2" s="5">
        <f>IF(D2="","",IFERROR(VLOOKUP(D2,'Fornecedores'!$A$2:$G$101,2,FALSE),"Fornecedor não cadastrado"))</f>
        <v/>
      </c>
      <c r="F2" s="5">
        <f>IF(D2="","",IFERROR(VLOOKUP(D2,'Fornecedores'!$A$2:$G$101,3,FALSE),"Não informado"))</f>
        <v/>
      </c>
      <c r="G2" s="5">
        <f>IF(D2="","",IFERROR(VLOOKUP(D2,'Fornecedores'!$A$2:$G$101,4,FALSE),"Não informado"))</f>
        <v/>
      </c>
      <c r="H2" s="2" t="inlineStr">
        <is>
          <t>Café em pó tradicional 500 g</t>
        </is>
      </c>
      <c r="I2" s="6" t="inlineStr">
        <is>
          <t>Pacote</t>
        </is>
      </c>
      <c r="J2" s="7" t="n">
        <v>20</v>
      </c>
      <c r="K2" s="17" t="n">
        <v>18.9</v>
      </c>
      <c r="L2" s="17" t="n">
        <v>5</v>
      </c>
      <c r="M2" s="17" t="n">
        <v>18</v>
      </c>
      <c r="N2" s="18">
        <f>IF(H2="","",IFERROR((J2*K2)-L2+M2,0))</f>
        <v/>
      </c>
      <c r="O2" s="5">
        <f>IF(D2="","",IFERROR(VLOOKUP(D2,'Fornecedores'!$A$2:$G$101,7,FALSE),"Não informado"))</f>
        <v/>
      </c>
      <c r="P2" s="6" t="inlineStr">
        <is>
          <t>Recebido</t>
        </is>
      </c>
      <c r="Q2" s="6" t="inlineStr">
        <is>
          <t>Sim</t>
        </is>
      </c>
      <c r="R2" s="15" t="n">
        <v>46242</v>
      </c>
      <c r="S2" s="2" t="inlineStr">
        <is>
          <t>Entrega conferida sem divergências</t>
        </is>
      </c>
      <c r="U2" s="10" t="inlineStr">
        <is>
          <t>Total comprado</t>
        </is>
      </c>
      <c r="V2" s="19">
        <f>SUM('Pedido de Compra'!$N$2:$N$101)</f>
        <v/>
      </c>
    </row>
    <row r="3">
      <c r="A3" s="2" t="inlineStr">
        <is>
          <t>PO-2026-002</t>
        </is>
      </c>
      <c r="B3" s="15" t="n">
        <v>46241</v>
      </c>
      <c r="C3" s="15" t="n">
        <v>46248</v>
      </c>
      <c r="D3" s="16" t="n">
        <v>20345678000121</v>
      </c>
      <c r="E3" s="12">
        <f>IF(D3="","",IFERROR(VLOOKUP(D3,'Fornecedores'!$A$2:$G$101,2,FALSE),"Fornecedor não cadastrado"))</f>
        <v/>
      </c>
      <c r="F3" s="12">
        <f>IF(D3="","",IFERROR(VLOOKUP(D3,'Fornecedores'!$A$2:$G$101,3,FALSE),"Não informado"))</f>
        <v/>
      </c>
      <c r="G3" s="12">
        <f>IF(D3="","",IFERROR(VLOOKUP(D3,'Fornecedores'!$A$2:$G$101,4,FALSE),"Não informado"))</f>
        <v/>
      </c>
      <c r="H3" s="2" t="inlineStr">
        <is>
          <t>Caixas de papelão 30x20x15 cm</t>
        </is>
      </c>
      <c r="I3" s="6" t="inlineStr">
        <is>
          <t>Unidade</t>
        </is>
      </c>
      <c r="J3" s="7" t="n">
        <v>100</v>
      </c>
      <c r="K3" s="17" t="n">
        <v>2.75</v>
      </c>
      <c r="L3" s="17" t="n">
        <v>0</v>
      </c>
      <c r="M3" s="17" t="n">
        <v>32</v>
      </c>
      <c r="N3" s="19">
        <f>IF(H3="","",IFERROR((J3*K3)-L3+M3,0))</f>
        <v/>
      </c>
      <c r="O3" s="12">
        <f>IF(D3="","",IFERROR(VLOOKUP(D3,'Fornecedores'!$A$2:$G$101,7,FALSE),"Não informado"))</f>
        <v/>
      </c>
      <c r="P3" s="6" t="inlineStr">
        <is>
          <t>Recebido</t>
        </is>
      </c>
      <c r="Q3" s="6" t="inlineStr">
        <is>
          <t>Sim</t>
        </is>
      </c>
      <c r="R3" s="15" t="n">
        <v>46248</v>
      </c>
      <c r="S3" s="2" t="inlineStr">
        <is>
          <t>Material recebido no estoque</t>
        </is>
      </c>
      <c r="U3" s="10" t="inlineStr">
        <is>
          <t>Preço médio unitário</t>
        </is>
      </c>
      <c r="V3" s="19">
        <f>IFERROR(AVERAGE('Pedido de Compra'!$K$2:$K$101),0)</f>
        <v/>
      </c>
    </row>
    <row r="4">
      <c r="A4" s="2" t="inlineStr">
        <is>
          <t>PO-2026-003</t>
        </is>
      </c>
      <c r="B4" s="15" t="n">
        <v>46246</v>
      </c>
      <c r="C4" s="15" t="n">
        <v>46255</v>
      </c>
      <c r="D4" s="16" t="n">
        <v>31456789000132</v>
      </c>
      <c r="E4" s="5">
        <f>IF(D4="","",IFERROR(VLOOKUP(D4,'Fornecedores'!$A$2:$G$101,2,FALSE),"Fornecedor não cadastrado"))</f>
        <v/>
      </c>
      <c r="F4" s="5">
        <f>IF(D4="","",IFERROR(VLOOKUP(D4,'Fornecedores'!$A$2:$G$101,3,FALSE),"Não informado"))</f>
        <v/>
      </c>
      <c r="G4" s="5">
        <f>IF(D4="","",IFERROR(VLOOKUP(D4,'Fornecedores'!$A$2:$G$101,4,FALSE),"Não informado"))</f>
        <v/>
      </c>
      <c r="H4" s="2" t="inlineStr">
        <is>
          <t>Etiquetas adesivas 100x50 mm</t>
        </is>
      </c>
      <c r="I4" s="6" t="inlineStr">
        <is>
          <t>Rolo</t>
        </is>
      </c>
      <c r="J4" s="7" t="n">
        <v>15</v>
      </c>
      <c r="K4" s="17" t="n">
        <v>32.5</v>
      </c>
      <c r="L4" s="17" t="n">
        <v>12</v>
      </c>
      <c r="M4" s="17" t="n">
        <v>20</v>
      </c>
      <c r="N4" s="18">
        <f>IF(H4="","",IFERROR((J4*K4)-L4+M4,0))</f>
        <v/>
      </c>
      <c r="O4" s="5">
        <f>IF(D4="","",IFERROR(VLOOKUP(D4,'Fornecedores'!$A$2:$G$101,7,FALSE),"Não informado"))</f>
        <v/>
      </c>
      <c r="P4" s="6" t="inlineStr">
        <is>
          <t>Recebido</t>
        </is>
      </c>
      <c r="Q4" s="6" t="inlineStr">
        <is>
          <t>Sim</t>
        </is>
      </c>
      <c r="R4" s="15" t="n">
        <v>46255</v>
      </c>
      <c r="S4" s="2" t="inlineStr">
        <is>
          <t>Quantidade validada</t>
        </is>
      </c>
      <c r="U4" s="10" t="inlineStr">
        <is>
          <t>Pedidos em aberto</t>
        </is>
      </c>
      <c r="V4" s="13">
        <f>COUNTIF('Pedido de Compra'!$P$2:$P$101,"Em aberto")</f>
        <v/>
      </c>
    </row>
    <row r="5">
      <c r="A5" s="2" t="inlineStr">
        <is>
          <t>PO-2026-004</t>
        </is>
      </c>
      <c r="B5" s="15" t="n">
        <v>46251</v>
      </c>
      <c r="C5" s="15" t="n">
        <v>46260</v>
      </c>
      <c r="D5" s="16" t="n">
        <v>42567890000143</v>
      </c>
      <c r="E5" s="12">
        <f>IF(D5="","",IFERROR(VLOOKUP(D5,'Fornecedores'!$A$2:$G$101,2,FALSE),"Fornecedor não cadastrado"))</f>
        <v/>
      </c>
      <c r="F5" s="12">
        <f>IF(D5="","",IFERROR(VLOOKUP(D5,'Fornecedores'!$A$2:$G$101,3,FALSE),"Não informado"))</f>
        <v/>
      </c>
      <c r="G5" s="12">
        <f>IF(D5="","",IFERROR(VLOOKUP(D5,'Fornecedores'!$A$2:$G$101,4,FALSE),"Não informado"))</f>
        <v/>
      </c>
      <c r="H5" s="2" t="inlineStr">
        <is>
          <t>Canetas esferográficas azuis</t>
        </is>
      </c>
      <c r="I5" s="6" t="inlineStr">
        <is>
          <t>Caixa</t>
        </is>
      </c>
      <c r="J5" s="7" t="n">
        <v>30</v>
      </c>
      <c r="K5" s="17" t="n">
        <v>8.4</v>
      </c>
      <c r="L5" s="17" t="n">
        <v>6</v>
      </c>
      <c r="M5" s="17" t="n">
        <v>15</v>
      </c>
      <c r="N5" s="19">
        <f>IF(H5="","",IFERROR((J5*K5)-L5+M5,0))</f>
        <v/>
      </c>
      <c r="O5" s="12">
        <f>IF(D5="","",IFERROR(VLOOKUP(D5,'Fornecedores'!$A$2:$G$101,7,FALSE),"Não informado"))</f>
        <v/>
      </c>
      <c r="P5" s="6" t="inlineStr">
        <is>
          <t>Parcialmente recebido</t>
        </is>
      </c>
      <c r="Q5" s="6" t="inlineStr">
        <is>
          <t>Não</t>
        </is>
      </c>
      <c r="R5" s="15" t="n"/>
      <c r="S5" s="2" t="inlineStr">
        <is>
          <t>Faltam 5 caixas para completar o pedido</t>
        </is>
      </c>
      <c r="U5" s="10" t="inlineStr">
        <is>
          <t>Total aguardando recebimento</t>
        </is>
      </c>
      <c r="V5" s="19">
        <f>SUMIF('Pedido de Compra'!$Q$2:$Q$101,"Não",'Pedido de Compra'!$N$2:$N$101)</f>
        <v/>
      </c>
    </row>
    <row r="6">
      <c r="A6" s="2" t="inlineStr">
        <is>
          <t>PO-2026-005</t>
        </is>
      </c>
      <c r="B6" s="15" t="n">
        <v>46254</v>
      </c>
      <c r="C6" s="15" t="n">
        <v>46264</v>
      </c>
      <c r="D6" s="16" t="n">
        <v>53678901000154</v>
      </c>
      <c r="E6" s="5">
        <f>IF(D6="","",IFERROR(VLOOKUP(D6,'Fornecedores'!$A$2:$G$101,2,FALSE),"Fornecedor não cadastrado"))</f>
        <v/>
      </c>
      <c r="F6" s="5">
        <f>IF(D6="","",IFERROR(VLOOKUP(D6,'Fornecedores'!$A$2:$G$101,3,FALSE),"Não informado"))</f>
        <v/>
      </c>
      <c r="G6" s="5">
        <f>IF(D6="","",IFERROR(VLOOKUP(D6,'Fornecedores'!$A$2:$G$101,4,FALSE),"Não informado"))</f>
        <v/>
      </c>
      <c r="H6" s="2" t="inlineStr">
        <is>
          <t>Detergente neutro 500 ml</t>
        </is>
      </c>
      <c r="I6" s="6" t="inlineStr">
        <is>
          <t>Unidade</t>
        </is>
      </c>
      <c r="J6" s="7" t="n">
        <v>25</v>
      </c>
      <c r="K6" s="17" t="n">
        <v>14.9</v>
      </c>
      <c r="L6" s="17" t="n">
        <v>10</v>
      </c>
      <c r="M6" s="17" t="n">
        <v>24</v>
      </c>
      <c r="N6" s="18">
        <f>IF(H6="","",IFERROR((J6*K6)-L6+M6,0))</f>
        <v/>
      </c>
      <c r="O6" s="5">
        <f>IF(D6="","",IFERROR(VLOOKUP(D6,'Fornecedores'!$A$2:$G$101,7,FALSE),"Não informado"))</f>
        <v/>
      </c>
      <c r="P6" s="6" t="inlineStr">
        <is>
          <t>Aprovado</t>
        </is>
      </c>
      <c r="Q6" s="6" t="inlineStr">
        <is>
          <t>Não</t>
        </is>
      </c>
      <c r="R6" s="15" t="n"/>
      <c r="S6" s="2" t="inlineStr">
        <is>
          <t>Aguardando despacho do fornecedor</t>
        </is>
      </c>
    </row>
    <row r="7">
      <c r="A7" s="2" t="inlineStr">
        <is>
          <t>PO-2026-006</t>
        </is>
      </c>
      <c r="B7" s="15" t="n">
        <v>46257</v>
      </c>
      <c r="C7" s="15" t="n">
        <v>46263</v>
      </c>
      <c r="D7" s="16" t="n">
        <v>64789012000165</v>
      </c>
      <c r="E7" s="12">
        <f>IF(D7="","",IFERROR(VLOOKUP(D7,'Fornecedores'!$A$2:$G$101,2,FALSE),"Fornecedor não cadastrado"))</f>
        <v/>
      </c>
      <c r="F7" s="12">
        <f>IF(D7="","",IFERROR(VLOOKUP(D7,'Fornecedores'!$A$2:$G$101,3,FALSE),"Não informado"))</f>
        <v/>
      </c>
      <c r="G7" s="12">
        <f>IF(D7="","",IFERROR(VLOOKUP(D7,'Fornecedores'!$A$2:$G$101,4,FALSE),"Não informado"))</f>
        <v/>
      </c>
      <c r="H7" s="2" t="inlineStr">
        <is>
          <t>Embalagens para delivery 500 ml</t>
        </is>
      </c>
      <c r="I7" s="6" t="inlineStr">
        <is>
          <t>Unidade</t>
        </is>
      </c>
      <c r="J7" s="7" t="n">
        <v>200</v>
      </c>
      <c r="K7" s="17" t="n">
        <v>1.35</v>
      </c>
      <c r="L7" s="17" t="n">
        <v>15</v>
      </c>
      <c r="M7" s="17" t="n">
        <v>35</v>
      </c>
      <c r="N7" s="19">
        <f>IF(H7="","",IFERROR((J7*K7)-L7+M7,0))</f>
        <v/>
      </c>
      <c r="O7" s="12">
        <f>IF(D7="","",IFERROR(VLOOKUP(D7,'Fornecedores'!$A$2:$G$101,7,FALSE),"Não informado"))</f>
        <v/>
      </c>
      <c r="P7" s="6" t="inlineStr">
        <is>
          <t>Recebido</t>
        </is>
      </c>
      <c r="Q7" s="6" t="inlineStr">
        <is>
          <t>Sim</t>
        </is>
      </c>
      <c r="R7" s="15" t="n">
        <v>46263</v>
      </c>
      <c r="S7" s="2" t="inlineStr">
        <is>
          <t>Recebido conforme nota fiscal</t>
        </is>
      </c>
    </row>
    <row r="8">
      <c r="A8" s="2" t="inlineStr">
        <is>
          <t>PO-2026-007</t>
        </is>
      </c>
      <c r="B8" s="15" t="n">
        <v>46260</v>
      </c>
      <c r="C8" s="15" t="n">
        <v>46268</v>
      </c>
      <c r="D8" s="16" t="n">
        <v>75890123000176</v>
      </c>
      <c r="E8" s="5">
        <f>IF(D8="","",IFERROR(VLOOKUP(D8,'Fornecedores'!$A$2:$G$101,2,FALSE),"Fornecedor não cadastrado"))</f>
        <v/>
      </c>
      <c r="F8" s="5">
        <f>IF(D8="","",IFERROR(VLOOKUP(D8,'Fornecedores'!$A$2:$G$101,3,FALSE),"Não informado"))</f>
        <v/>
      </c>
      <c r="G8" s="5">
        <f>IF(D8="","",IFERROR(VLOOKUP(D8,'Fornecedores'!$A$2:$G$101,4,FALSE),"Não informado"))</f>
        <v/>
      </c>
      <c r="H8" s="2" t="inlineStr">
        <is>
          <t>Toner para impressora laser</t>
        </is>
      </c>
      <c r="I8" s="6" t="inlineStr">
        <is>
          <t>Unidade</t>
        </is>
      </c>
      <c r="J8" s="7" t="n">
        <v>4</v>
      </c>
      <c r="K8" s="17" t="n">
        <v>289</v>
      </c>
      <c r="L8" s="17" t="n">
        <v>20</v>
      </c>
      <c r="M8" s="17" t="n">
        <v>0</v>
      </c>
      <c r="N8" s="18">
        <f>IF(H8="","",IFERROR((J8*K8)-L8+M8,0))</f>
        <v/>
      </c>
      <c r="O8" s="5">
        <f>IF(D8="","",IFERROR(VLOOKUP(D8,'Fornecedores'!$A$2:$G$101,7,FALSE),"Não informado"))</f>
        <v/>
      </c>
      <c r="P8" s="6" t="inlineStr">
        <is>
          <t>Em aberto</t>
        </is>
      </c>
      <c r="Q8" s="6" t="inlineStr">
        <is>
          <t>Não</t>
        </is>
      </c>
      <c r="R8" s="15" t="n"/>
      <c r="S8" s="2" t="inlineStr">
        <is>
          <t>Solicitado retorno sobre prazo de entrega</t>
        </is>
      </c>
    </row>
    <row r="9">
      <c r="A9" s="2" t="inlineStr">
        <is>
          <t>PO-2026-008</t>
        </is>
      </c>
      <c r="B9" s="15" t="n">
        <v>46262</v>
      </c>
      <c r="C9" s="15" t="n">
        <v>46267</v>
      </c>
      <c r="D9" s="16" t="n">
        <v>86901234000187</v>
      </c>
      <c r="E9" s="12">
        <f>IF(D9="","",IFERROR(VLOOKUP(D9,'Fornecedores'!$A$2:$G$101,2,FALSE),"Fornecedor não cadastrado"))</f>
        <v/>
      </c>
      <c r="F9" s="12">
        <f>IF(D9="","",IFERROR(VLOOKUP(D9,'Fornecedores'!$A$2:$G$101,3,FALSE),"Não informado"))</f>
        <v/>
      </c>
      <c r="G9" s="12">
        <f>IF(D9="","",IFERROR(VLOOKUP(D9,'Fornecedores'!$A$2:$G$101,4,FALSE),"Não informado"))</f>
        <v/>
      </c>
      <c r="H9" s="2" t="inlineStr">
        <is>
          <t>Água mineral sem gás 500 ml</t>
        </is>
      </c>
      <c r="I9" s="6" t="inlineStr">
        <is>
          <t>Fardo</t>
        </is>
      </c>
      <c r="J9" s="7" t="n">
        <v>10</v>
      </c>
      <c r="K9" s="17" t="n">
        <v>28</v>
      </c>
      <c r="L9" s="17" t="n">
        <v>0</v>
      </c>
      <c r="M9" s="17" t="n">
        <v>18</v>
      </c>
      <c r="N9" s="19">
        <f>IF(H9="","",IFERROR((J9*K9)-L9+M9,0))</f>
        <v/>
      </c>
      <c r="O9" s="12">
        <f>IF(D9="","",IFERROR(VLOOKUP(D9,'Fornecedores'!$A$2:$G$101,7,FALSE),"Não informado"))</f>
        <v/>
      </c>
      <c r="P9" s="6" t="inlineStr">
        <is>
          <t>Cancelado</t>
        </is>
      </c>
      <c r="Q9" s="6" t="inlineStr">
        <is>
          <t>Não</t>
        </is>
      </c>
      <c r="R9" s="15" t="n"/>
      <c r="S9" s="2" t="inlineStr">
        <is>
          <t>Cancelado por indisponibilidade de estoque</t>
        </is>
      </c>
    </row>
    <row r="10">
      <c r="A10" s="2" t="inlineStr">
        <is>
          <t>PO-2026-009</t>
        </is>
      </c>
      <c r="B10" s="15" t="n">
        <v>46264</v>
      </c>
      <c r="C10" s="15" t="n">
        <v>46271</v>
      </c>
      <c r="D10" s="16" t="n">
        <v>97012345000198</v>
      </c>
      <c r="E10" s="5">
        <f>IF(D10="","",IFERROR(VLOOKUP(D10,'Fornecedores'!$A$2:$G$101,2,FALSE),"Fornecedor não cadastrado"))</f>
        <v/>
      </c>
      <c r="F10" s="5">
        <f>IF(D10="","",IFERROR(VLOOKUP(D10,'Fornecedores'!$A$2:$G$101,3,FALSE),"Não informado"))</f>
        <v/>
      </c>
      <c r="G10" s="5">
        <f>IF(D10="","",IFERROR(VLOOKUP(D10,'Fornecedores'!$A$2:$G$101,4,FALSE),"Não informado"))</f>
        <v/>
      </c>
      <c r="H10" s="2" t="inlineStr">
        <is>
          <t>Bobinas térmicas 80x40 mm</t>
        </is>
      </c>
      <c r="I10" s="6" t="inlineStr">
        <is>
          <t>Unidade</t>
        </is>
      </c>
      <c r="J10" s="7" t="n">
        <v>12</v>
      </c>
      <c r="K10" s="17" t="n">
        <v>19.75</v>
      </c>
      <c r="L10" s="17" t="n">
        <v>5</v>
      </c>
      <c r="M10" s="17" t="n">
        <v>16</v>
      </c>
      <c r="N10" s="18">
        <f>IF(H10="","",IFERROR((J10*K10)-L10+M10,0))</f>
        <v/>
      </c>
      <c r="O10" s="5">
        <f>IF(D10="","",IFERROR(VLOOKUP(D10,'Fornecedores'!$A$2:$G$101,7,FALSE),"Não informado"))</f>
        <v/>
      </c>
      <c r="P10" s="6" t="inlineStr">
        <is>
          <t>Em aberto</t>
        </is>
      </c>
      <c r="Q10" s="6" t="inlineStr">
        <is>
          <t>Não</t>
        </is>
      </c>
      <c r="R10" s="15" t="n"/>
      <c r="S10" s="2" t="inlineStr">
        <is>
          <t>Aguardando confirmação de envio</t>
        </is>
      </c>
    </row>
    <row r="11">
      <c r="A11" s="2" t="inlineStr">
        <is>
          <t>PO-2026-010</t>
        </is>
      </c>
      <c r="B11" s="15" t="n">
        <v>46266</v>
      </c>
      <c r="C11" s="15" t="n">
        <v>46277</v>
      </c>
      <c r="D11" s="16" t="n">
        <v>18123456000109</v>
      </c>
      <c r="E11" s="12">
        <f>IF(D11="","",IFERROR(VLOOKUP(D11,'Fornecedores'!$A$2:$G$101,2,FALSE),"Fornecedor não cadastrado"))</f>
        <v/>
      </c>
      <c r="F11" s="12">
        <f>IF(D11="","",IFERROR(VLOOKUP(D11,'Fornecedores'!$A$2:$G$101,3,FALSE),"Não informado"))</f>
        <v/>
      </c>
      <c r="G11" s="12">
        <f>IF(D11="","",IFERROR(VLOOKUP(D11,'Fornecedores'!$A$2:$G$101,4,FALSE),"Não informado"))</f>
        <v/>
      </c>
      <c r="H11" s="2" t="inlineStr">
        <is>
          <t>Brindes promocionais personalizados</t>
        </is>
      </c>
      <c r="I11" s="6" t="inlineStr">
        <is>
          <t>Unidade</t>
        </is>
      </c>
      <c r="J11" s="7" t="n">
        <v>50</v>
      </c>
      <c r="K11" s="17" t="n">
        <v>6.9</v>
      </c>
      <c r="L11" s="17" t="n">
        <v>0</v>
      </c>
      <c r="M11" s="17" t="n">
        <v>28</v>
      </c>
      <c r="N11" s="19">
        <f>IF(H11="","",IFERROR((J11*K11)-L11+M11,0))</f>
        <v/>
      </c>
      <c r="O11" s="12">
        <f>IF(D11="","",IFERROR(VLOOKUP(D11,'Fornecedores'!$A$2:$G$101,7,FALSE),"Não informado"))</f>
        <v/>
      </c>
      <c r="P11" s="6" t="inlineStr">
        <is>
          <t>Aprovado</t>
        </is>
      </c>
      <c r="Q11" s="6" t="inlineStr">
        <is>
          <t>Não</t>
        </is>
      </c>
      <c r="R11" s="15" t="n"/>
      <c r="S11" s="2" t="inlineStr">
        <is>
          <t>Arte aprovada e produção iniciada</t>
        </is>
      </c>
    </row>
    <row r="12">
      <c r="A12" s="2" t="n"/>
      <c r="B12" s="15" t="n"/>
      <c r="C12" s="15" t="n"/>
      <c r="D12" s="16" t="n"/>
      <c r="E12" s="5">
        <f>IF(D12="","",IFERROR(VLOOKUP(D12,'Fornecedores'!$A$2:$G$101,2,FALSE),"Fornecedor não cadastrado"))</f>
        <v/>
      </c>
      <c r="F12" s="5">
        <f>IF(D12="","",IFERROR(VLOOKUP(D12,'Fornecedores'!$A$2:$G$101,3,FALSE),"Não informado"))</f>
        <v/>
      </c>
      <c r="G12" s="5">
        <f>IF(D12="","",IFERROR(VLOOKUP(D12,'Fornecedores'!$A$2:$G$101,4,FALSE),"Não informado"))</f>
        <v/>
      </c>
      <c r="H12" s="2" t="n"/>
      <c r="I12" s="6" t="n"/>
      <c r="J12" s="7" t="n"/>
      <c r="K12" s="17" t="n"/>
      <c r="L12" s="17" t="n"/>
      <c r="M12" s="17" t="n"/>
      <c r="N12" s="18">
        <f>IF(H12="","",IFERROR((J12*K12)-L12+M12,0))</f>
        <v/>
      </c>
      <c r="O12" s="5">
        <f>IF(D12="","",IFERROR(VLOOKUP(D12,'Fornecedores'!$A$2:$G$101,7,FALSE),"Não informado"))</f>
        <v/>
      </c>
      <c r="P12" s="6" t="n"/>
      <c r="Q12" s="6" t="n"/>
      <c r="R12" s="15" t="n"/>
      <c r="S12" s="2" t="n"/>
    </row>
    <row r="13">
      <c r="A13" s="2" t="n"/>
      <c r="B13" s="15" t="n"/>
      <c r="C13" s="15" t="n"/>
      <c r="D13" s="16" t="n"/>
      <c r="E13" s="12">
        <f>IF(D13="","",IFERROR(VLOOKUP(D13,'Fornecedores'!$A$2:$G$101,2,FALSE),"Fornecedor não cadastrado"))</f>
        <v/>
      </c>
      <c r="F13" s="12">
        <f>IF(D13="","",IFERROR(VLOOKUP(D13,'Fornecedores'!$A$2:$G$101,3,FALSE),"Não informado"))</f>
        <v/>
      </c>
      <c r="G13" s="12">
        <f>IF(D13="","",IFERROR(VLOOKUP(D13,'Fornecedores'!$A$2:$G$101,4,FALSE),"Não informado"))</f>
        <v/>
      </c>
      <c r="H13" s="2" t="n"/>
      <c r="I13" s="6" t="n"/>
      <c r="J13" s="7" t="n"/>
      <c r="K13" s="17" t="n"/>
      <c r="L13" s="17" t="n"/>
      <c r="M13" s="17" t="n"/>
      <c r="N13" s="19">
        <f>IF(H13="","",IFERROR((J13*K13)-L13+M13,0))</f>
        <v/>
      </c>
      <c r="O13" s="12">
        <f>IF(D13="","",IFERROR(VLOOKUP(D13,'Fornecedores'!$A$2:$G$101,7,FALSE),"Não informado"))</f>
        <v/>
      </c>
      <c r="P13" s="6" t="n"/>
      <c r="Q13" s="6" t="n"/>
      <c r="R13" s="15" t="n"/>
      <c r="S13" s="2" t="n"/>
    </row>
    <row r="14">
      <c r="A14" s="2" t="n"/>
      <c r="B14" s="15" t="n"/>
      <c r="C14" s="15" t="n"/>
      <c r="D14" s="16" t="n"/>
      <c r="E14" s="5">
        <f>IF(D14="","",IFERROR(VLOOKUP(D14,'Fornecedores'!$A$2:$G$101,2,FALSE),"Fornecedor não cadastrado"))</f>
        <v/>
      </c>
      <c r="F14" s="5">
        <f>IF(D14="","",IFERROR(VLOOKUP(D14,'Fornecedores'!$A$2:$G$101,3,FALSE),"Não informado"))</f>
        <v/>
      </c>
      <c r="G14" s="5">
        <f>IF(D14="","",IFERROR(VLOOKUP(D14,'Fornecedores'!$A$2:$G$101,4,FALSE),"Não informado"))</f>
        <v/>
      </c>
      <c r="H14" s="2" t="n"/>
      <c r="I14" s="6" t="n"/>
      <c r="J14" s="7" t="n"/>
      <c r="K14" s="17" t="n"/>
      <c r="L14" s="17" t="n"/>
      <c r="M14" s="17" t="n"/>
      <c r="N14" s="18">
        <f>IF(H14="","",IFERROR((J14*K14)-L14+M14,0))</f>
        <v/>
      </c>
      <c r="O14" s="5">
        <f>IF(D14="","",IFERROR(VLOOKUP(D14,'Fornecedores'!$A$2:$G$101,7,FALSE),"Não informado"))</f>
        <v/>
      </c>
      <c r="P14" s="6" t="n"/>
      <c r="Q14" s="6" t="n"/>
      <c r="R14" s="15" t="n"/>
      <c r="S14" s="2" t="n"/>
    </row>
    <row r="15">
      <c r="A15" s="2" t="n"/>
      <c r="B15" s="15" t="n"/>
      <c r="C15" s="15" t="n"/>
      <c r="D15" s="16" t="n"/>
      <c r="E15" s="12">
        <f>IF(D15="","",IFERROR(VLOOKUP(D15,'Fornecedores'!$A$2:$G$101,2,FALSE),"Fornecedor não cadastrado"))</f>
        <v/>
      </c>
      <c r="F15" s="12">
        <f>IF(D15="","",IFERROR(VLOOKUP(D15,'Fornecedores'!$A$2:$G$101,3,FALSE),"Não informado"))</f>
        <v/>
      </c>
      <c r="G15" s="12">
        <f>IF(D15="","",IFERROR(VLOOKUP(D15,'Fornecedores'!$A$2:$G$101,4,FALSE),"Não informado"))</f>
        <v/>
      </c>
      <c r="H15" s="2" t="n"/>
      <c r="I15" s="6" t="n"/>
      <c r="J15" s="7" t="n"/>
      <c r="K15" s="17" t="n"/>
      <c r="L15" s="17" t="n"/>
      <c r="M15" s="17" t="n"/>
      <c r="N15" s="19">
        <f>IF(H15="","",IFERROR((J15*K15)-L15+M15,0))</f>
        <v/>
      </c>
      <c r="O15" s="12">
        <f>IF(D15="","",IFERROR(VLOOKUP(D15,'Fornecedores'!$A$2:$G$101,7,FALSE),"Não informado"))</f>
        <v/>
      </c>
      <c r="P15" s="6" t="n"/>
      <c r="Q15" s="6" t="n"/>
      <c r="R15" s="15" t="n"/>
      <c r="S15" s="2" t="n"/>
    </row>
    <row r="16">
      <c r="A16" s="2" t="n"/>
      <c r="B16" s="15" t="n"/>
      <c r="C16" s="15" t="n"/>
      <c r="D16" s="16" t="n"/>
      <c r="E16" s="5">
        <f>IF(D16="","",IFERROR(VLOOKUP(D16,'Fornecedores'!$A$2:$G$101,2,FALSE),"Fornecedor não cadastrado"))</f>
        <v/>
      </c>
      <c r="F16" s="5">
        <f>IF(D16="","",IFERROR(VLOOKUP(D16,'Fornecedores'!$A$2:$G$101,3,FALSE),"Não informado"))</f>
        <v/>
      </c>
      <c r="G16" s="5">
        <f>IF(D16="","",IFERROR(VLOOKUP(D16,'Fornecedores'!$A$2:$G$101,4,FALSE),"Não informado"))</f>
        <v/>
      </c>
      <c r="H16" s="2" t="n"/>
      <c r="I16" s="6" t="n"/>
      <c r="J16" s="7" t="n"/>
      <c r="K16" s="17" t="n"/>
      <c r="L16" s="17" t="n"/>
      <c r="M16" s="17" t="n"/>
      <c r="N16" s="18">
        <f>IF(H16="","",IFERROR((J16*K16)-L16+M16,0))</f>
        <v/>
      </c>
      <c r="O16" s="5">
        <f>IF(D16="","",IFERROR(VLOOKUP(D16,'Fornecedores'!$A$2:$G$101,7,FALSE),"Não informado"))</f>
        <v/>
      </c>
      <c r="P16" s="6" t="n"/>
      <c r="Q16" s="6" t="n"/>
      <c r="R16" s="15" t="n"/>
      <c r="S16" s="2" t="n"/>
    </row>
    <row r="17">
      <c r="A17" s="2" t="n"/>
      <c r="B17" s="15" t="n"/>
      <c r="C17" s="15" t="n"/>
      <c r="D17" s="16" t="n"/>
      <c r="E17" s="12">
        <f>IF(D17="","",IFERROR(VLOOKUP(D17,'Fornecedores'!$A$2:$G$101,2,FALSE),"Fornecedor não cadastrado"))</f>
        <v/>
      </c>
      <c r="F17" s="12">
        <f>IF(D17="","",IFERROR(VLOOKUP(D17,'Fornecedores'!$A$2:$G$101,3,FALSE),"Não informado"))</f>
        <v/>
      </c>
      <c r="G17" s="12">
        <f>IF(D17="","",IFERROR(VLOOKUP(D17,'Fornecedores'!$A$2:$G$101,4,FALSE),"Não informado"))</f>
        <v/>
      </c>
      <c r="H17" s="2" t="n"/>
      <c r="I17" s="6" t="n"/>
      <c r="J17" s="7" t="n"/>
      <c r="K17" s="17" t="n"/>
      <c r="L17" s="17" t="n"/>
      <c r="M17" s="17" t="n"/>
      <c r="N17" s="19">
        <f>IF(H17="","",IFERROR((J17*K17)-L17+M17,0))</f>
        <v/>
      </c>
      <c r="O17" s="12">
        <f>IF(D17="","",IFERROR(VLOOKUP(D17,'Fornecedores'!$A$2:$G$101,7,FALSE),"Não informado"))</f>
        <v/>
      </c>
      <c r="P17" s="6" t="n"/>
      <c r="Q17" s="6" t="n"/>
      <c r="R17" s="15" t="n"/>
      <c r="S17" s="2" t="n"/>
    </row>
    <row r="18">
      <c r="A18" s="2" t="n"/>
      <c r="B18" s="15" t="n"/>
      <c r="C18" s="15" t="n"/>
      <c r="D18" s="16" t="n"/>
      <c r="E18" s="5">
        <f>IF(D18="","",IFERROR(VLOOKUP(D18,'Fornecedores'!$A$2:$G$101,2,FALSE),"Fornecedor não cadastrado"))</f>
        <v/>
      </c>
      <c r="F18" s="5">
        <f>IF(D18="","",IFERROR(VLOOKUP(D18,'Fornecedores'!$A$2:$G$101,3,FALSE),"Não informado"))</f>
        <v/>
      </c>
      <c r="G18" s="5">
        <f>IF(D18="","",IFERROR(VLOOKUP(D18,'Fornecedores'!$A$2:$G$101,4,FALSE),"Não informado"))</f>
        <v/>
      </c>
      <c r="H18" s="2" t="n"/>
      <c r="I18" s="6" t="n"/>
      <c r="J18" s="7" t="n"/>
      <c r="K18" s="17" t="n"/>
      <c r="L18" s="17" t="n"/>
      <c r="M18" s="17" t="n"/>
      <c r="N18" s="18">
        <f>IF(H18="","",IFERROR((J18*K18)-L18+M18,0))</f>
        <v/>
      </c>
      <c r="O18" s="5">
        <f>IF(D18="","",IFERROR(VLOOKUP(D18,'Fornecedores'!$A$2:$G$101,7,FALSE),"Não informado"))</f>
        <v/>
      </c>
      <c r="P18" s="6" t="n"/>
      <c r="Q18" s="6" t="n"/>
      <c r="R18" s="15" t="n"/>
      <c r="S18" s="2" t="n"/>
    </row>
    <row r="19">
      <c r="A19" s="2" t="n"/>
      <c r="B19" s="15" t="n"/>
      <c r="C19" s="15" t="n"/>
      <c r="D19" s="16" t="n"/>
      <c r="E19" s="12">
        <f>IF(D19="","",IFERROR(VLOOKUP(D19,'Fornecedores'!$A$2:$G$101,2,FALSE),"Fornecedor não cadastrado"))</f>
        <v/>
      </c>
      <c r="F19" s="12">
        <f>IF(D19="","",IFERROR(VLOOKUP(D19,'Fornecedores'!$A$2:$G$101,3,FALSE),"Não informado"))</f>
        <v/>
      </c>
      <c r="G19" s="12">
        <f>IF(D19="","",IFERROR(VLOOKUP(D19,'Fornecedores'!$A$2:$G$101,4,FALSE),"Não informado"))</f>
        <v/>
      </c>
      <c r="H19" s="2" t="n"/>
      <c r="I19" s="6" t="n"/>
      <c r="J19" s="7" t="n"/>
      <c r="K19" s="17" t="n"/>
      <c r="L19" s="17" t="n"/>
      <c r="M19" s="17" t="n"/>
      <c r="N19" s="19">
        <f>IF(H19="","",IFERROR((J19*K19)-L19+M19,0))</f>
        <v/>
      </c>
      <c r="O19" s="12">
        <f>IF(D19="","",IFERROR(VLOOKUP(D19,'Fornecedores'!$A$2:$G$101,7,FALSE),"Não informado"))</f>
        <v/>
      </c>
      <c r="P19" s="6" t="n"/>
      <c r="Q19" s="6" t="n"/>
      <c r="R19" s="15" t="n"/>
      <c r="S19" s="2" t="n"/>
    </row>
    <row r="20">
      <c r="A20" s="2" t="n"/>
      <c r="B20" s="15" t="n"/>
      <c r="C20" s="15" t="n"/>
      <c r="D20" s="16" t="n"/>
      <c r="E20" s="5">
        <f>IF(D20="","",IFERROR(VLOOKUP(D20,'Fornecedores'!$A$2:$G$101,2,FALSE),"Fornecedor não cadastrado"))</f>
        <v/>
      </c>
      <c r="F20" s="5">
        <f>IF(D20="","",IFERROR(VLOOKUP(D20,'Fornecedores'!$A$2:$G$101,3,FALSE),"Não informado"))</f>
        <v/>
      </c>
      <c r="G20" s="5">
        <f>IF(D20="","",IFERROR(VLOOKUP(D20,'Fornecedores'!$A$2:$G$101,4,FALSE),"Não informado"))</f>
        <v/>
      </c>
      <c r="H20" s="2" t="n"/>
      <c r="I20" s="6" t="n"/>
      <c r="J20" s="7" t="n"/>
      <c r="K20" s="17" t="n"/>
      <c r="L20" s="17" t="n"/>
      <c r="M20" s="17" t="n"/>
      <c r="N20" s="18">
        <f>IF(H20="","",IFERROR((J20*K20)-L20+M20,0))</f>
        <v/>
      </c>
      <c r="O20" s="5">
        <f>IF(D20="","",IFERROR(VLOOKUP(D20,'Fornecedores'!$A$2:$G$101,7,FALSE),"Não informado"))</f>
        <v/>
      </c>
      <c r="P20" s="6" t="n"/>
      <c r="Q20" s="6" t="n"/>
      <c r="R20" s="15" t="n"/>
      <c r="S20" s="2" t="n"/>
    </row>
    <row r="21">
      <c r="A21" s="2" t="n"/>
      <c r="B21" s="15" t="n"/>
      <c r="C21" s="15" t="n"/>
      <c r="D21" s="16" t="n"/>
      <c r="E21" s="12">
        <f>IF(D21="","",IFERROR(VLOOKUP(D21,'Fornecedores'!$A$2:$G$101,2,FALSE),"Fornecedor não cadastrado"))</f>
        <v/>
      </c>
      <c r="F21" s="12">
        <f>IF(D21="","",IFERROR(VLOOKUP(D21,'Fornecedores'!$A$2:$G$101,3,FALSE),"Não informado"))</f>
        <v/>
      </c>
      <c r="G21" s="12">
        <f>IF(D21="","",IFERROR(VLOOKUP(D21,'Fornecedores'!$A$2:$G$101,4,FALSE),"Não informado"))</f>
        <v/>
      </c>
      <c r="H21" s="2" t="n"/>
      <c r="I21" s="6" t="n"/>
      <c r="J21" s="7" t="n"/>
      <c r="K21" s="17" t="n"/>
      <c r="L21" s="17" t="n"/>
      <c r="M21" s="17" t="n"/>
      <c r="N21" s="19">
        <f>IF(H21="","",IFERROR((J21*K21)-L21+M21,0))</f>
        <v/>
      </c>
      <c r="O21" s="12">
        <f>IF(D21="","",IFERROR(VLOOKUP(D21,'Fornecedores'!$A$2:$G$101,7,FALSE),"Não informado"))</f>
        <v/>
      </c>
      <c r="P21" s="6" t="n"/>
      <c r="Q21" s="6" t="n"/>
      <c r="R21" s="15" t="n"/>
      <c r="S21" s="2" t="n"/>
    </row>
    <row r="22">
      <c r="A22" s="2" t="n"/>
      <c r="B22" s="15" t="n"/>
      <c r="C22" s="15" t="n"/>
      <c r="D22" s="16" t="n"/>
      <c r="E22" s="5">
        <f>IF(D22="","",IFERROR(VLOOKUP(D22,'Fornecedores'!$A$2:$G$101,2,FALSE),"Fornecedor não cadastrado"))</f>
        <v/>
      </c>
      <c r="F22" s="5">
        <f>IF(D22="","",IFERROR(VLOOKUP(D22,'Fornecedores'!$A$2:$G$101,3,FALSE),"Não informado"))</f>
        <v/>
      </c>
      <c r="G22" s="5">
        <f>IF(D22="","",IFERROR(VLOOKUP(D22,'Fornecedores'!$A$2:$G$101,4,FALSE),"Não informado"))</f>
        <v/>
      </c>
      <c r="H22" s="2" t="n"/>
      <c r="I22" s="6" t="n"/>
      <c r="J22" s="7" t="n"/>
      <c r="K22" s="17" t="n"/>
      <c r="L22" s="17" t="n"/>
      <c r="M22" s="17" t="n"/>
      <c r="N22" s="18">
        <f>IF(H22="","",IFERROR((J22*K22)-L22+M22,0))</f>
        <v/>
      </c>
      <c r="O22" s="5">
        <f>IF(D22="","",IFERROR(VLOOKUP(D22,'Fornecedores'!$A$2:$G$101,7,FALSE),"Não informado"))</f>
        <v/>
      </c>
      <c r="P22" s="6" t="n"/>
      <c r="Q22" s="6" t="n"/>
      <c r="R22" s="15" t="n"/>
      <c r="S22" s="2" t="n"/>
    </row>
    <row r="23">
      <c r="A23" s="2" t="n"/>
      <c r="B23" s="15" t="n"/>
      <c r="C23" s="15" t="n"/>
      <c r="D23" s="16" t="n"/>
      <c r="E23" s="12">
        <f>IF(D23="","",IFERROR(VLOOKUP(D23,'Fornecedores'!$A$2:$G$101,2,FALSE),"Fornecedor não cadastrado"))</f>
        <v/>
      </c>
      <c r="F23" s="12">
        <f>IF(D23="","",IFERROR(VLOOKUP(D23,'Fornecedores'!$A$2:$G$101,3,FALSE),"Não informado"))</f>
        <v/>
      </c>
      <c r="G23" s="12">
        <f>IF(D23="","",IFERROR(VLOOKUP(D23,'Fornecedores'!$A$2:$G$101,4,FALSE),"Não informado"))</f>
        <v/>
      </c>
      <c r="H23" s="2" t="n"/>
      <c r="I23" s="6" t="n"/>
      <c r="J23" s="7" t="n"/>
      <c r="K23" s="17" t="n"/>
      <c r="L23" s="17" t="n"/>
      <c r="M23" s="17" t="n"/>
      <c r="N23" s="19">
        <f>IF(H23="","",IFERROR((J23*K23)-L23+M23,0))</f>
        <v/>
      </c>
      <c r="O23" s="12">
        <f>IF(D23="","",IFERROR(VLOOKUP(D23,'Fornecedores'!$A$2:$G$101,7,FALSE),"Não informado"))</f>
        <v/>
      </c>
      <c r="P23" s="6" t="n"/>
      <c r="Q23" s="6" t="n"/>
      <c r="R23" s="15" t="n"/>
      <c r="S23" s="2" t="n"/>
    </row>
    <row r="24">
      <c r="A24" s="2" t="n"/>
      <c r="B24" s="15" t="n"/>
      <c r="C24" s="15" t="n"/>
      <c r="D24" s="16" t="n"/>
      <c r="E24" s="5">
        <f>IF(D24="","",IFERROR(VLOOKUP(D24,'Fornecedores'!$A$2:$G$101,2,FALSE),"Fornecedor não cadastrado"))</f>
        <v/>
      </c>
      <c r="F24" s="5">
        <f>IF(D24="","",IFERROR(VLOOKUP(D24,'Fornecedores'!$A$2:$G$101,3,FALSE),"Não informado"))</f>
        <v/>
      </c>
      <c r="G24" s="5">
        <f>IF(D24="","",IFERROR(VLOOKUP(D24,'Fornecedores'!$A$2:$G$101,4,FALSE),"Não informado"))</f>
        <v/>
      </c>
      <c r="H24" s="2" t="n"/>
      <c r="I24" s="6" t="n"/>
      <c r="J24" s="7" t="n"/>
      <c r="K24" s="17" t="n"/>
      <c r="L24" s="17" t="n"/>
      <c r="M24" s="17" t="n"/>
      <c r="N24" s="18">
        <f>IF(H24="","",IFERROR((J24*K24)-L24+M24,0))</f>
        <v/>
      </c>
      <c r="O24" s="5">
        <f>IF(D24="","",IFERROR(VLOOKUP(D24,'Fornecedores'!$A$2:$G$101,7,FALSE),"Não informado"))</f>
        <v/>
      </c>
      <c r="P24" s="6" t="n"/>
      <c r="Q24" s="6" t="n"/>
      <c r="R24" s="15" t="n"/>
      <c r="S24" s="2" t="n"/>
    </row>
    <row r="25">
      <c r="A25" s="2" t="n"/>
      <c r="B25" s="15" t="n"/>
      <c r="C25" s="15" t="n"/>
      <c r="D25" s="16" t="n"/>
      <c r="E25" s="12">
        <f>IF(D25="","",IFERROR(VLOOKUP(D25,'Fornecedores'!$A$2:$G$101,2,FALSE),"Fornecedor não cadastrado"))</f>
        <v/>
      </c>
      <c r="F25" s="12">
        <f>IF(D25="","",IFERROR(VLOOKUP(D25,'Fornecedores'!$A$2:$G$101,3,FALSE),"Não informado"))</f>
        <v/>
      </c>
      <c r="G25" s="12">
        <f>IF(D25="","",IFERROR(VLOOKUP(D25,'Fornecedores'!$A$2:$G$101,4,FALSE),"Não informado"))</f>
        <v/>
      </c>
      <c r="H25" s="2" t="n"/>
      <c r="I25" s="6" t="n"/>
      <c r="J25" s="7" t="n"/>
      <c r="K25" s="17" t="n"/>
      <c r="L25" s="17" t="n"/>
      <c r="M25" s="17" t="n"/>
      <c r="N25" s="19">
        <f>IF(H25="","",IFERROR((J25*K25)-L25+M25,0))</f>
        <v/>
      </c>
      <c r="O25" s="12">
        <f>IF(D25="","",IFERROR(VLOOKUP(D25,'Fornecedores'!$A$2:$G$101,7,FALSE),"Não informado"))</f>
        <v/>
      </c>
      <c r="P25" s="6" t="n"/>
      <c r="Q25" s="6" t="n"/>
      <c r="R25" s="15" t="n"/>
      <c r="S25" s="2" t="n"/>
    </row>
    <row r="26">
      <c r="A26" s="2" t="n"/>
      <c r="B26" s="15" t="n"/>
      <c r="C26" s="15" t="n"/>
      <c r="D26" s="16" t="n"/>
      <c r="E26" s="5">
        <f>IF(D26="","",IFERROR(VLOOKUP(D26,'Fornecedores'!$A$2:$G$101,2,FALSE),"Fornecedor não cadastrado"))</f>
        <v/>
      </c>
      <c r="F26" s="5">
        <f>IF(D26="","",IFERROR(VLOOKUP(D26,'Fornecedores'!$A$2:$G$101,3,FALSE),"Não informado"))</f>
        <v/>
      </c>
      <c r="G26" s="5">
        <f>IF(D26="","",IFERROR(VLOOKUP(D26,'Fornecedores'!$A$2:$G$101,4,FALSE),"Não informado"))</f>
        <v/>
      </c>
      <c r="H26" s="2" t="n"/>
      <c r="I26" s="6" t="n"/>
      <c r="J26" s="7" t="n"/>
      <c r="K26" s="17" t="n"/>
      <c r="L26" s="17" t="n"/>
      <c r="M26" s="17" t="n"/>
      <c r="N26" s="18">
        <f>IF(H26="","",IFERROR((J26*K26)-L26+M26,0))</f>
        <v/>
      </c>
      <c r="O26" s="5">
        <f>IF(D26="","",IFERROR(VLOOKUP(D26,'Fornecedores'!$A$2:$G$101,7,FALSE),"Não informado"))</f>
        <v/>
      </c>
      <c r="P26" s="6" t="n"/>
      <c r="Q26" s="6" t="n"/>
      <c r="R26" s="15" t="n"/>
      <c r="S26" s="2" t="n"/>
    </row>
    <row r="27">
      <c r="A27" s="2" t="n"/>
      <c r="B27" s="15" t="n"/>
      <c r="C27" s="15" t="n"/>
      <c r="D27" s="16" t="n"/>
      <c r="E27" s="12">
        <f>IF(D27="","",IFERROR(VLOOKUP(D27,'Fornecedores'!$A$2:$G$101,2,FALSE),"Fornecedor não cadastrado"))</f>
        <v/>
      </c>
      <c r="F27" s="12">
        <f>IF(D27="","",IFERROR(VLOOKUP(D27,'Fornecedores'!$A$2:$G$101,3,FALSE),"Não informado"))</f>
        <v/>
      </c>
      <c r="G27" s="12">
        <f>IF(D27="","",IFERROR(VLOOKUP(D27,'Fornecedores'!$A$2:$G$101,4,FALSE),"Não informado"))</f>
        <v/>
      </c>
      <c r="H27" s="2" t="n"/>
      <c r="I27" s="6" t="n"/>
      <c r="J27" s="7" t="n"/>
      <c r="K27" s="17" t="n"/>
      <c r="L27" s="17" t="n"/>
      <c r="M27" s="17" t="n"/>
      <c r="N27" s="19">
        <f>IF(H27="","",IFERROR((J27*K27)-L27+M27,0))</f>
        <v/>
      </c>
      <c r="O27" s="12">
        <f>IF(D27="","",IFERROR(VLOOKUP(D27,'Fornecedores'!$A$2:$G$101,7,FALSE),"Não informado"))</f>
        <v/>
      </c>
      <c r="P27" s="6" t="n"/>
      <c r="Q27" s="6" t="n"/>
      <c r="R27" s="15" t="n"/>
      <c r="S27" s="2" t="n"/>
    </row>
    <row r="28">
      <c r="A28" s="2" t="n"/>
      <c r="B28" s="15" t="n"/>
      <c r="C28" s="15" t="n"/>
      <c r="D28" s="16" t="n"/>
      <c r="E28" s="5">
        <f>IF(D28="","",IFERROR(VLOOKUP(D28,'Fornecedores'!$A$2:$G$101,2,FALSE),"Fornecedor não cadastrado"))</f>
        <v/>
      </c>
      <c r="F28" s="5">
        <f>IF(D28="","",IFERROR(VLOOKUP(D28,'Fornecedores'!$A$2:$G$101,3,FALSE),"Não informado"))</f>
        <v/>
      </c>
      <c r="G28" s="5">
        <f>IF(D28="","",IFERROR(VLOOKUP(D28,'Fornecedores'!$A$2:$G$101,4,FALSE),"Não informado"))</f>
        <v/>
      </c>
      <c r="H28" s="2" t="n"/>
      <c r="I28" s="6" t="n"/>
      <c r="J28" s="7" t="n"/>
      <c r="K28" s="17" t="n"/>
      <c r="L28" s="17" t="n"/>
      <c r="M28" s="17" t="n"/>
      <c r="N28" s="18">
        <f>IF(H28="","",IFERROR((J28*K28)-L28+M28,0))</f>
        <v/>
      </c>
      <c r="O28" s="5">
        <f>IF(D28="","",IFERROR(VLOOKUP(D28,'Fornecedores'!$A$2:$G$101,7,FALSE),"Não informado"))</f>
        <v/>
      </c>
      <c r="P28" s="6" t="n"/>
      <c r="Q28" s="6" t="n"/>
      <c r="R28" s="15" t="n"/>
      <c r="S28" s="2" t="n"/>
    </row>
    <row r="29">
      <c r="A29" s="2" t="n"/>
      <c r="B29" s="15" t="n"/>
      <c r="C29" s="15" t="n"/>
      <c r="D29" s="16" t="n"/>
      <c r="E29" s="12">
        <f>IF(D29="","",IFERROR(VLOOKUP(D29,'Fornecedores'!$A$2:$G$101,2,FALSE),"Fornecedor não cadastrado"))</f>
        <v/>
      </c>
      <c r="F29" s="12">
        <f>IF(D29="","",IFERROR(VLOOKUP(D29,'Fornecedores'!$A$2:$G$101,3,FALSE),"Não informado"))</f>
        <v/>
      </c>
      <c r="G29" s="12">
        <f>IF(D29="","",IFERROR(VLOOKUP(D29,'Fornecedores'!$A$2:$G$101,4,FALSE),"Não informado"))</f>
        <v/>
      </c>
      <c r="H29" s="2" t="n"/>
      <c r="I29" s="6" t="n"/>
      <c r="J29" s="7" t="n"/>
      <c r="K29" s="17" t="n"/>
      <c r="L29" s="17" t="n"/>
      <c r="M29" s="17" t="n"/>
      <c r="N29" s="19">
        <f>IF(H29="","",IFERROR((J29*K29)-L29+M29,0))</f>
        <v/>
      </c>
      <c r="O29" s="12">
        <f>IF(D29="","",IFERROR(VLOOKUP(D29,'Fornecedores'!$A$2:$G$101,7,FALSE),"Não informado"))</f>
        <v/>
      </c>
      <c r="P29" s="6" t="n"/>
      <c r="Q29" s="6" t="n"/>
      <c r="R29" s="15" t="n"/>
      <c r="S29" s="2" t="n"/>
    </row>
    <row r="30">
      <c r="A30" s="2" t="n"/>
      <c r="B30" s="15" t="n"/>
      <c r="C30" s="15" t="n"/>
      <c r="D30" s="16" t="n"/>
      <c r="E30" s="5">
        <f>IF(D30="","",IFERROR(VLOOKUP(D30,'Fornecedores'!$A$2:$G$101,2,FALSE),"Fornecedor não cadastrado"))</f>
        <v/>
      </c>
      <c r="F30" s="5">
        <f>IF(D30="","",IFERROR(VLOOKUP(D30,'Fornecedores'!$A$2:$G$101,3,FALSE),"Não informado"))</f>
        <v/>
      </c>
      <c r="G30" s="5">
        <f>IF(D30="","",IFERROR(VLOOKUP(D30,'Fornecedores'!$A$2:$G$101,4,FALSE),"Não informado"))</f>
        <v/>
      </c>
      <c r="H30" s="2" t="n"/>
      <c r="I30" s="6" t="n"/>
      <c r="J30" s="7" t="n"/>
      <c r="K30" s="17" t="n"/>
      <c r="L30" s="17" t="n"/>
      <c r="M30" s="17" t="n"/>
      <c r="N30" s="18">
        <f>IF(H30="","",IFERROR((J30*K30)-L30+M30,0))</f>
        <v/>
      </c>
      <c r="O30" s="5">
        <f>IF(D30="","",IFERROR(VLOOKUP(D30,'Fornecedores'!$A$2:$G$101,7,FALSE),"Não informado"))</f>
        <v/>
      </c>
      <c r="P30" s="6" t="n"/>
      <c r="Q30" s="6" t="n"/>
      <c r="R30" s="15" t="n"/>
      <c r="S30" s="2" t="n"/>
    </row>
    <row r="31">
      <c r="A31" s="2" t="n"/>
      <c r="B31" s="15" t="n"/>
      <c r="C31" s="15" t="n"/>
      <c r="D31" s="16" t="n"/>
      <c r="E31" s="12">
        <f>IF(D31="","",IFERROR(VLOOKUP(D31,'Fornecedores'!$A$2:$G$101,2,FALSE),"Fornecedor não cadastrado"))</f>
        <v/>
      </c>
      <c r="F31" s="12">
        <f>IF(D31="","",IFERROR(VLOOKUP(D31,'Fornecedores'!$A$2:$G$101,3,FALSE),"Não informado"))</f>
        <v/>
      </c>
      <c r="G31" s="12">
        <f>IF(D31="","",IFERROR(VLOOKUP(D31,'Fornecedores'!$A$2:$G$101,4,FALSE),"Não informado"))</f>
        <v/>
      </c>
      <c r="H31" s="2" t="n"/>
      <c r="I31" s="6" t="n"/>
      <c r="J31" s="7" t="n"/>
      <c r="K31" s="17" t="n"/>
      <c r="L31" s="17" t="n"/>
      <c r="M31" s="17" t="n"/>
      <c r="N31" s="19">
        <f>IF(H31="","",IFERROR((J31*K31)-L31+M31,0))</f>
        <v/>
      </c>
      <c r="O31" s="12">
        <f>IF(D31="","",IFERROR(VLOOKUP(D31,'Fornecedores'!$A$2:$G$101,7,FALSE),"Não informado"))</f>
        <v/>
      </c>
      <c r="P31" s="6" t="n"/>
      <c r="Q31" s="6" t="n"/>
      <c r="R31" s="15" t="n"/>
      <c r="S31" s="2" t="n"/>
    </row>
    <row r="32">
      <c r="A32" s="2" t="n"/>
      <c r="B32" s="15" t="n"/>
      <c r="C32" s="15" t="n"/>
      <c r="D32" s="16" t="n"/>
      <c r="E32" s="5">
        <f>IF(D32="","",IFERROR(VLOOKUP(D32,'Fornecedores'!$A$2:$G$101,2,FALSE),"Fornecedor não cadastrado"))</f>
        <v/>
      </c>
      <c r="F32" s="5">
        <f>IF(D32="","",IFERROR(VLOOKUP(D32,'Fornecedores'!$A$2:$G$101,3,FALSE),"Não informado"))</f>
        <v/>
      </c>
      <c r="G32" s="5">
        <f>IF(D32="","",IFERROR(VLOOKUP(D32,'Fornecedores'!$A$2:$G$101,4,FALSE),"Não informado"))</f>
        <v/>
      </c>
      <c r="H32" s="2" t="n"/>
      <c r="I32" s="6" t="n"/>
      <c r="J32" s="7" t="n"/>
      <c r="K32" s="17" t="n"/>
      <c r="L32" s="17" t="n"/>
      <c r="M32" s="17" t="n"/>
      <c r="N32" s="18">
        <f>IF(H32="","",IFERROR((J32*K32)-L32+M32,0))</f>
        <v/>
      </c>
      <c r="O32" s="5">
        <f>IF(D32="","",IFERROR(VLOOKUP(D32,'Fornecedores'!$A$2:$G$101,7,FALSE),"Não informado"))</f>
        <v/>
      </c>
      <c r="P32" s="6" t="n"/>
      <c r="Q32" s="6" t="n"/>
      <c r="R32" s="15" t="n"/>
      <c r="S32" s="2" t="n"/>
    </row>
    <row r="33">
      <c r="A33" s="2" t="n"/>
      <c r="B33" s="15" t="n"/>
      <c r="C33" s="15" t="n"/>
      <c r="D33" s="16" t="n"/>
      <c r="E33" s="12">
        <f>IF(D33="","",IFERROR(VLOOKUP(D33,'Fornecedores'!$A$2:$G$101,2,FALSE),"Fornecedor não cadastrado"))</f>
        <v/>
      </c>
      <c r="F33" s="12">
        <f>IF(D33="","",IFERROR(VLOOKUP(D33,'Fornecedores'!$A$2:$G$101,3,FALSE),"Não informado"))</f>
        <v/>
      </c>
      <c r="G33" s="12">
        <f>IF(D33="","",IFERROR(VLOOKUP(D33,'Fornecedores'!$A$2:$G$101,4,FALSE),"Não informado"))</f>
        <v/>
      </c>
      <c r="H33" s="2" t="n"/>
      <c r="I33" s="6" t="n"/>
      <c r="J33" s="7" t="n"/>
      <c r="K33" s="17" t="n"/>
      <c r="L33" s="17" t="n"/>
      <c r="M33" s="17" t="n"/>
      <c r="N33" s="19">
        <f>IF(H33="","",IFERROR((J33*K33)-L33+M33,0))</f>
        <v/>
      </c>
      <c r="O33" s="12">
        <f>IF(D33="","",IFERROR(VLOOKUP(D33,'Fornecedores'!$A$2:$G$101,7,FALSE),"Não informado"))</f>
        <v/>
      </c>
      <c r="P33" s="6" t="n"/>
      <c r="Q33" s="6" t="n"/>
      <c r="R33" s="15" t="n"/>
      <c r="S33" s="2" t="n"/>
    </row>
    <row r="34">
      <c r="A34" s="2" t="n"/>
      <c r="B34" s="15" t="n"/>
      <c r="C34" s="15" t="n"/>
      <c r="D34" s="16" t="n"/>
      <c r="E34" s="5">
        <f>IF(D34="","",IFERROR(VLOOKUP(D34,'Fornecedores'!$A$2:$G$101,2,FALSE),"Fornecedor não cadastrado"))</f>
        <v/>
      </c>
      <c r="F34" s="5">
        <f>IF(D34="","",IFERROR(VLOOKUP(D34,'Fornecedores'!$A$2:$G$101,3,FALSE),"Não informado"))</f>
        <v/>
      </c>
      <c r="G34" s="5">
        <f>IF(D34="","",IFERROR(VLOOKUP(D34,'Fornecedores'!$A$2:$G$101,4,FALSE),"Não informado"))</f>
        <v/>
      </c>
      <c r="H34" s="2" t="n"/>
      <c r="I34" s="6" t="n"/>
      <c r="J34" s="7" t="n"/>
      <c r="K34" s="17" t="n"/>
      <c r="L34" s="17" t="n"/>
      <c r="M34" s="17" t="n"/>
      <c r="N34" s="18">
        <f>IF(H34="","",IFERROR((J34*K34)-L34+M34,0))</f>
        <v/>
      </c>
      <c r="O34" s="5">
        <f>IF(D34="","",IFERROR(VLOOKUP(D34,'Fornecedores'!$A$2:$G$101,7,FALSE),"Não informado"))</f>
        <v/>
      </c>
      <c r="P34" s="6" t="n"/>
      <c r="Q34" s="6" t="n"/>
      <c r="R34" s="15" t="n"/>
      <c r="S34" s="2" t="n"/>
    </row>
    <row r="35">
      <c r="A35" s="2" t="n"/>
      <c r="B35" s="15" t="n"/>
      <c r="C35" s="15" t="n"/>
      <c r="D35" s="16" t="n"/>
      <c r="E35" s="12">
        <f>IF(D35="","",IFERROR(VLOOKUP(D35,'Fornecedores'!$A$2:$G$101,2,FALSE),"Fornecedor não cadastrado"))</f>
        <v/>
      </c>
      <c r="F35" s="12">
        <f>IF(D35="","",IFERROR(VLOOKUP(D35,'Fornecedores'!$A$2:$G$101,3,FALSE),"Não informado"))</f>
        <v/>
      </c>
      <c r="G35" s="12">
        <f>IF(D35="","",IFERROR(VLOOKUP(D35,'Fornecedores'!$A$2:$G$101,4,FALSE),"Não informado"))</f>
        <v/>
      </c>
      <c r="H35" s="2" t="n"/>
      <c r="I35" s="6" t="n"/>
      <c r="J35" s="7" t="n"/>
      <c r="K35" s="17" t="n"/>
      <c r="L35" s="17" t="n"/>
      <c r="M35" s="17" t="n"/>
      <c r="N35" s="19">
        <f>IF(H35="","",IFERROR((J35*K35)-L35+M35,0))</f>
        <v/>
      </c>
      <c r="O35" s="12">
        <f>IF(D35="","",IFERROR(VLOOKUP(D35,'Fornecedores'!$A$2:$G$101,7,FALSE),"Não informado"))</f>
        <v/>
      </c>
      <c r="P35" s="6" t="n"/>
      <c r="Q35" s="6" t="n"/>
      <c r="R35" s="15" t="n"/>
      <c r="S35" s="2" t="n"/>
    </row>
    <row r="36">
      <c r="A36" s="2" t="n"/>
      <c r="B36" s="15" t="n"/>
      <c r="C36" s="15" t="n"/>
      <c r="D36" s="16" t="n"/>
      <c r="E36" s="5">
        <f>IF(D36="","",IFERROR(VLOOKUP(D36,'Fornecedores'!$A$2:$G$101,2,FALSE),"Fornecedor não cadastrado"))</f>
        <v/>
      </c>
      <c r="F36" s="5">
        <f>IF(D36="","",IFERROR(VLOOKUP(D36,'Fornecedores'!$A$2:$G$101,3,FALSE),"Não informado"))</f>
        <v/>
      </c>
      <c r="G36" s="5">
        <f>IF(D36="","",IFERROR(VLOOKUP(D36,'Fornecedores'!$A$2:$G$101,4,FALSE),"Não informado"))</f>
        <v/>
      </c>
      <c r="H36" s="2" t="n"/>
      <c r="I36" s="6" t="n"/>
      <c r="J36" s="7" t="n"/>
      <c r="K36" s="17" t="n"/>
      <c r="L36" s="17" t="n"/>
      <c r="M36" s="17" t="n"/>
      <c r="N36" s="18">
        <f>IF(H36="","",IFERROR((J36*K36)-L36+M36,0))</f>
        <v/>
      </c>
      <c r="O36" s="5">
        <f>IF(D36="","",IFERROR(VLOOKUP(D36,'Fornecedores'!$A$2:$G$101,7,FALSE),"Não informado"))</f>
        <v/>
      </c>
      <c r="P36" s="6" t="n"/>
      <c r="Q36" s="6" t="n"/>
      <c r="R36" s="15" t="n"/>
      <c r="S36" s="2" t="n"/>
    </row>
    <row r="37">
      <c r="A37" s="2" t="n"/>
      <c r="B37" s="15" t="n"/>
      <c r="C37" s="15" t="n"/>
      <c r="D37" s="16" t="n"/>
      <c r="E37" s="12">
        <f>IF(D37="","",IFERROR(VLOOKUP(D37,'Fornecedores'!$A$2:$G$101,2,FALSE),"Fornecedor não cadastrado"))</f>
        <v/>
      </c>
      <c r="F37" s="12">
        <f>IF(D37="","",IFERROR(VLOOKUP(D37,'Fornecedores'!$A$2:$G$101,3,FALSE),"Não informado"))</f>
        <v/>
      </c>
      <c r="G37" s="12">
        <f>IF(D37="","",IFERROR(VLOOKUP(D37,'Fornecedores'!$A$2:$G$101,4,FALSE),"Não informado"))</f>
        <v/>
      </c>
      <c r="H37" s="2" t="n"/>
      <c r="I37" s="6" t="n"/>
      <c r="J37" s="7" t="n"/>
      <c r="K37" s="17" t="n"/>
      <c r="L37" s="17" t="n"/>
      <c r="M37" s="17" t="n"/>
      <c r="N37" s="19">
        <f>IF(H37="","",IFERROR((J37*K37)-L37+M37,0))</f>
        <v/>
      </c>
      <c r="O37" s="12">
        <f>IF(D37="","",IFERROR(VLOOKUP(D37,'Fornecedores'!$A$2:$G$101,7,FALSE),"Não informado"))</f>
        <v/>
      </c>
      <c r="P37" s="6" t="n"/>
      <c r="Q37" s="6" t="n"/>
      <c r="R37" s="15" t="n"/>
      <c r="S37" s="2" t="n"/>
    </row>
    <row r="38">
      <c r="A38" s="2" t="n"/>
      <c r="B38" s="15" t="n"/>
      <c r="C38" s="15" t="n"/>
      <c r="D38" s="16" t="n"/>
      <c r="E38" s="5">
        <f>IF(D38="","",IFERROR(VLOOKUP(D38,'Fornecedores'!$A$2:$G$101,2,FALSE),"Fornecedor não cadastrado"))</f>
        <v/>
      </c>
      <c r="F38" s="5">
        <f>IF(D38="","",IFERROR(VLOOKUP(D38,'Fornecedores'!$A$2:$G$101,3,FALSE),"Não informado"))</f>
        <v/>
      </c>
      <c r="G38" s="5">
        <f>IF(D38="","",IFERROR(VLOOKUP(D38,'Fornecedores'!$A$2:$G$101,4,FALSE),"Não informado"))</f>
        <v/>
      </c>
      <c r="H38" s="2" t="n"/>
      <c r="I38" s="6" t="n"/>
      <c r="J38" s="7" t="n"/>
      <c r="K38" s="17" t="n"/>
      <c r="L38" s="17" t="n"/>
      <c r="M38" s="17" t="n"/>
      <c r="N38" s="18">
        <f>IF(H38="","",IFERROR((J38*K38)-L38+M38,0))</f>
        <v/>
      </c>
      <c r="O38" s="5">
        <f>IF(D38="","",IFERROR(VLOOKUP(D38,'Fornecedores'!$A$2:$G$101,7,FALSE),"Não informado"))</f>
        <v/>
      </c>
      <c r="P38" s="6" t="n"/>
      <c r="Q38" s="6" t="n"/>
      <c r="R38" s="15" t="n"/>
      <c r="S38" s="2" t="n"/>
    </row>
    <row r="39">
      <c r="A39" s="2" t="n"/>
      <c r="B39" s="15" t="n"/>
      <c r="C39" s="15" t="n"/>
      <c r="D39" s="16" t="n"/>
      <c r="E39" s="12">
        <f>IF(D39="","",IFERROR(VLOOKUP(D39,'Fornecedores'!$A$2:$G$101,2,FALSE),"Fornecedor não cadastrado"))</f>
        <v/>
      </c>
      <c r="F39" s="12">
        <f>IF(D39="","",IFERROR(VLOOKUP(D39,'Fornecedores'!$A$2:$G$101,3,FALSE),"Não informado"))</f>
        <v/>
      </c>
      <c r="G39" s="12">
        <f>IF(D39="","",IFERROR(VLOOKUP(D39,'Fornecedores'!$A$2:$G$101,4,FALSE),"Não informado"))</f>
        <v/>
      </c>
      <c r="H39" s="2" t="n"/>
      <c r="I39" s="6" t="n"/>
      <c r="J39" s="7" t="n"/>
      <c r="K39" s="17" t="n"/>
      <c r="L39" s="17" t="n"/>
      <c r="M39" s="17" t="n"/>
      <c r="N39" s="19">
        <f>IF(H39="","",IFERROR((J39*K39)-L39+M39,0))</f>
        <v/>
      </c>
      <c r="O39" s="12">
        <f>IF(D39="","",IFERROR(VLOOKUP(D39,'Fornecedores'!$A$2:$G$101,7,FALSE),"Não informado"))</f>
        <v/>
      </c>
      <c r="P39" s="6" t="n"/>
      <c r="Q39" s="6" t="n"/>
      <c r="R39" s="15" t="n"/>
      <c r="S39" s="2" t="n"/>
    </row>
    <row r="40">
      <c r="A40" s="2" t="n"/>
      <c r="B40" s="15" t="n"/>
      <c r="C40" s="15" t="n"/>
      <c r="D40" s="16" t="n"/>
      <c r="E40" s="5">
        <f>IF(D40="","",IFERROR(VLOOKUP(D40,'Fornecedores'!$A$2:$G$101,2,FALSE),"Fornecedor não cadastrado"))</f>
        <v/>
      </c>
      <c r="F40" s="5">
        <f>IF(D40="","",IFERROR(VLOOKUP(D40,'Fornecedores'!$A$2:$G$101,3,FALSE),"Não informado"))</f>
        <v/>
      </c>
      <c r="G40" s="5">
        <f>IF(D40="","",IFERROR(VLOOKUP(D40,'Fornecedores'!$A$2:$G$101,4,FALSE),"Não informado"))</f>
        <v/>
      </c>
      <c r="H40" s="2" t="n"/>
      <c r="I40" s="6" t="n"/>
      <c r="J40" s="7" t="n"/>
      <c r="K40" s="17" t="n"/>
      <c r="L40" s="17" t="n"/>
      <c r="M40" s="17" t="n"/>
      <c r="N40" s="18">
        <f>IF(H40="","",IFERROR((J40*K40)-L40+M40,0))</f>
        <v/>
      </c>
      <c r="O40" s="5">
        <f>IF(D40="","",IFERROR(VLOOKUP(D40,'Fornecedores'!$A$2:$G$101,7,FALSE),"Não informado"))</f>
        <v/>
      </c>
      <c r="P40" s="6" t="n"/>
      <c r="Q40" s="6" t="n"/>
      <c r="R40" s="15" t="n"/>
      <c r="S40" s="2" t="n"/>
    </row>
    <row r="41">
      <c r="A41" s="2" t="n"/>
      <c r="B41" s="15" t="n"/>
      <c r="C41" s="15" t="n"/>
      <c r="D41" s="16" t="n"/>
      <c r="E41" s="12">
        <f>IF(D41="","",IFERROR(VLOOKUP(D41,'Fornecedores'!$A$2:$G$101,2,FALSE),"Fornecedor não cadastrado"))</f>
        <v/>
      </c>
      <c r="F41" s="12">
        <f>IF(D41="","",IFERROR(VLOOKUP(D41,'Fornecedores'!$A$2:$G$101,3,FALSE),"Não informado"))</f>
        <v/>
      </c>
      <c r="G41" s="12">
        <f>IF(D41="","",IFERROR(VLOOKUP(D41,'Fornecedores'!$A$2:$G$101,4,FALSE),"Não informado"))</f>
        <v/>
      </c>
      <c r="H41" s="2" t="n"/>
      <c r="I41" s="6" t="n"/>
      <c r="J41" s="7" t="n"/>
      <c r="K41" s="17" t="n"/>
      <c r="L41" s="17" t="n"/>
      <c r="M41" s="17" t="n"/>
      <c r="N41" s="19">
        <f>IF(H41="","",IFERROR((J41*K41)-L41+M41,0))</f>
        <v/>
      </c>
      <c r="O41" s="12">
        <f>IF(D41="","",IFERROR(VLOOKUP(D41,'Fornecedores'!$A$2:$G$101,7,FALSE),"Não informado"))</f>
        <v/>
      </c>
      <c r="P41" s="6" t="n"/>
      <c r="Q41" s="6" t="n"/>
      <c r="R41" s="15" t="n"/>
      <c r="S41" s="2" t="n"/>
    </row>
    <row r="42">
      <c r="A42" s="2" t="n"/>
      <c r="B42" s="15" t="n"/>
      <c r="C42" s="15" t="n"/>
      <c r="D42" s="16" t="n"/>
      <c r="E42" s="5">
        <f>IF(D42="","",IFERROR(VLOOKUP(D42,'Fornecedores'!$A$2:$G$101,2,FALSE),"Fornecedor não cadastrado"))</f>
        <v/>
      </c>
      <c r="F42" s="5">
        <f>IF(D42="","",IFERROR(VLOOKUP(D42,'Fornecedores'!$A$2:$G$101,3,FALSE),"Não informado"))</f>
        <v/>
      </c>
      <c r="G42" s="5">
        <f>IF(D42="","",IFERROR(VLOOKUP(D42,'Fornecedores'!$A$2:$G$101,4,FALSE),"Não informado"))</f>
        <v/>
      </c>
      <c r="H42" s="2" t="n"/>
      <c r="I42" s="6" t="n"/>
      <c r="J42" s="7" t="n"/>
      <c r="K42" s="17" t="n"/>
      <c r="L42" s="17" t="n"/>
      <c r="M42" s="17" t="n"/>
      <c r="N42" s="18">
        <f>IF(H42="","",IFERROR((J42*K42)-L42+M42,0))</f>
        <v/>
      </c>
      <c r="O42" s="5">
        <f>IF(D42="","",IFERROR(VLOOKUP(D42,'Fornecedores'!$A$2:$G$101,7,FALSE),"Não informado"))</f>
        <v/>
      </c>
      <c r="P42" s="6" t="n"/>
      <c r="Q42" s="6" t="n"/>
      <c r="R42" s="15" t="n"/>
      <c r="S42" s="2" t="n"/>
    </row>
    <row r="43">
      <c r="A43" s="2" t="n"/>
      <c r="B43" s="15" t="n"/>
      <c r="C43" s="15" t="n"/>
      <c r="D43" s="16" t="n"/>
      <c r="E43" s="12">
        <f>IF(D43="","",IFERROR(VLOOKUP(D43,'Fornecedores'!$A$2:$G$101,2,FALSE),"Fornecedor não cadastrado"))</f>
        <v/>
      </c>
      <c r="F43" s="12">
        <f>IF(D43="","",IFERROR(VLOOKUP(D43,'Fornecedores'!$A$2:$G$101,3,FALSE),"Não informado"))</f>
        <v/>
      </c>
      <c r="G43" s="12">
        <f>IF(D43="","",IFERROR(VLOOKUP(D43,'Fornecedores'!$A$2:$G$101,4,FALSE),"Não informado"))</f>
        <v/>
      </c>
      <c r="H43" s="2" t="n"/>
      <c r="I43" s="6" t="n"/>
      <c r="J43" s="7" t="n"/>
      <c r="K43" s="17" t="n"/>
      <c r="L43" s="17" t="n"/>
      <c r="M43" s="17" t="n"/>
      <c r="N43" s="19">
        <f>IF(H43="","",IFERROR((J43*K43)-L43+M43,0))</f>
        <v/>
      </c>
      <c r="O43" s="12">
        <f>IF(D43="","",IFERROR(VLOOKUP(D43,'Fornecedores'!$A$2:$G$101,7,FALSE),"Não informado"))</f>
        <v/>
      </c>
      <c r="P43" s="6" t="n"/>
      <c r="Q43" s="6" t="n"/>
      <c r="R43" s="15" t="n"/>
      <c r="S43" s="2" t="n"/>
    </row>
    <row r="44">
      <c r="A44" s="2" t="n"/>
      <c r="B44" s="15" t="n"/>
      <c r="C44" s="15" t="n"/>
      <c r="D44" s="16" t="n"/>
      <c r="E44" s="5">
        <f>IF(D44="","",IFERROR(VLOOKUP(D44,'Fornecedores'!$A$2:$G$101,2,FALSE),"Fornecedor não cadastrado"))</f>
        <v/>
      </c>
      <c r="F44" s="5">
        <f>IF(D44="","",IFERROR(VLOOKUP(D44,'Fornecedores'!$A$2:$G$101,3,FALSE),"Não informado"))</f>
        <v/>
      </c>
      <c r="G44" s="5">
        <f>IF(D44="","",IFERROR(VLOOKUP(D44,'Fornecedores'!$A$2:$G$101,4,FALSE),"Não informado"))</f>
        <v/>
      </c>
      <c r="H44" s="2" t="n"/>
      <c r="I44" s="6" t="n"/>
      <c r="J44" s="7" t="n"/>
      <c r="K44" s="17" t="n"/>
      <c r="L44" s="17" t="n"/>
      <c r="M44" s="17" t="n"/>
      <c r="N44" s="18">
        <f>IF(H44="","",IFERROR((J44*K44)-L44+M44,0))</f>
        <v/>
      </c>
      <c r="O44" s="5">
        <f>IF(D44="","",IFERROR(VLOOKUP(D44,'Fornecedores'!$A$2:$G$101,7,FALSE),"Não informado"))</f>
        <v/>
      </c>
      <c r="P44" s="6" t="n"/>
      <c r="Q44" s="6" t="n"/>
      <c r="R44" s="15" t="n"/>
      <c r="S44" s="2" t="n"/>
    </row>
    <row r="45">
      <c r="A45" s="2" t="n"/>
      <c r="B45" s="15" t="n"/>
      <c r="C45" s="15" t="n"/>
      <c r="D45" s="16" t="n"/>
      <c r="E45" s="12">
        <f>IF(D45="","",IFERROR(VLOOKUP(D45,'Fornecedores'!$A$2:$G$101,2,FALSE),"Fornecedor não cadastrado"))</f>
        <v/>
      </c>
      <c r="F45" s="12">
        <f>IF(D45="","",IFERROR(VLOOKUP(D45,'Fornecedores'!$A$2:$G$101,3,FALSE),"Não informado"))</f>
        <v/>
      </c>
      <c r="G45" s="12">
        <f>IF(D45="","",IFERROR(VLOOKUP(D45,'Fornecedores'!$A$2:$G$101,4,FALSE),"Não informado"))</f>
        <v/>
      </c>
      <c r="H45" s="2" t="n"/>
      <c r="I45" s="6" t="n"/>
      <c r="J45" s="7" t="n"/>
      <c r="K45" s="17" t="n"/>
      <c r="L45" s="17" t="n"/>
      <c r="M45" s="17" t="n"/>
      <c r="N45" s="19">
        <f>IF(H45="","",IFERROR((J45*K45)-L45+M45,0))</f>
        <v/>
      </c>
      <c r="O45" s="12">
        <f>IF(D45="","",IFERROR(VLOOKUP(D45,'Fornecedores'!$A$2:$G$101,7,FALSE),"Não informado"))</f>
        <v/>
      </c>
      <c r="P45" s="6" t="n"/>
      <c r="Q45" s="6" t="n"/>
      <c r="R45" s="15" t="n"/>
      <c r="S45" s="2" t="n"/>
    </row>
    <row r="46">
      <c r="A46" s="2" t="n"/>
      <c r="B46" s="15" t="n"/>
      <c r="C46" s="15" t="n"/>
      <c r="D46" s="16" t="n"/>
      <c r="E46" s="5">
        <f>IF(D46="","",IFERROR(VLOOKUP(D46,'Fornecedores'!$A$2:$G$101,2,FALSE),"Fornecedor não cadastrado"))</f>
        <v/>
      </c>
      <c r="F46" s="5">
        <f>IF(D46="","",IFERROR(VLOOKUP(D46,'Fornecedores'!$A$2:$G$101,3,FALSE),"Não informado"))</f>
        <v/>
      </c>
      <c r="G46" s="5">
        <f>IF(D46="","",IFERROR(VLOOKUP(D46,'Fornecedores'!$A$2:$G$101,4,FALSE),"Não informado"))</f>
        <v/>
      </c>
      <c r="H46" s="2" t="n"/>
      <c r="I46" s="6" t="n"/>
      <c r="J46" s="7" t="n"/>
      <c r="K46" s="17" t="n"/>
      <c r="L46" s="17" t="n"/>
      <c r="M46" s="17" t="n"/>
      <c r="N46" s="18">
        <f>IF(H46="","",IFERROR((J46*K46)-L46+M46,0))</f>
        <v/>
      </c>
      <c r="O46" s="5">
        <f>IF(D46="","",IFERROR(VLOOKUP(D46,'Fornecedores'!$A$2:$G$101,7,FALSE),"Não informado"))</f>
        <v/>
      </c>
      <c r="P46" s="6" t="n"/>
      <c r="Q46" s="6" t="n"/>
      <c r="R46" s="15" t="n"/>
      <c r="S46" s="2" t="n"/>
    </row>
    <row r="47">
      <c r="A47" s="2" t="n"/>
      <c r="B47" s="15" t="n"/>
      <c r="C47" s="15" t="n"/>
      <c r="D47" s="16" t="n"/>
      <c r="E47" s="12">
        <f>IF(D47="","",IFERROR(VLOOKUP(D47,'Fornecedores'!$A$2:$G$101,2,FALSE),"Fornecedor não cadastrado"))</f>
        <v/>
      </c>
      <c r="F47" s="12">
        <f>IF(D47="","",IFERROR(VLOOKUP(D47,'Fornecedores'!$A$2:$G$101,3,FALSE),"Não informado"))</f>
        <v/>
      </c>
      <c r="G47" s="12">
        <f>IF(D47="","",IFERROR(VLOOKUP(D47,'Fornecedores'!$A$2:$G$101,4,FALSE),"Não informado"))</f>
        <v/>
      </c>
      <c r="H47" s="2" t="n"/>
      <c r="I47" s="6" t="n"/>
      <c r="J47" s="7" t="n"/>
      <c r="K47" s="17" t="n"/>
      <c r="L47" s="17" t="n"/>
      <c r="M47" s="17" t="n"/>
      <c r="N47" s="19">
        <f>IF(H47="","",IFERROR((J47*K47)-L47+M47,0))</f>
        <v/>
      </c>
      <c r="O47" s="12">
        <f>IF(D47="","",IFERROR(VLOOKUP(D47,'Fornecedores'!$A$2:$G$101,7,FALSE),"Não informado"))</f>
        <v/>
      </c>
      <c r="P47" s="6" t="n"/>
      <c r="Q47" s="6" t="n"/>
      <c r="R47" s="15" t="n"/>
      <c r="S47" s="2" t="n"/>
    </row>
    <row r="48">
      <c r="A48" s="2" t="n"/>
      <c r="B48" s="15" t="n"/>
      <c r="C48" s="15" t="n"/>
      <c r="D48" s="16" t="n"/>
      <c r="E48" s="5">
        <f>IF(D48="","",IFERROR(VLOOKUP(D48,'Fornecedores'!$A$2:$G$101,2,FALSE),"Fornecedor não cadastrado"))</f>
        <v/>
      </c>
      <c r="F48" s="5">
        <f>IF(D48="","",IFERROR(VLOOKUP(D48,'Fornecedores'!$A$2:$G$101,3,FALSE),"Não informado"))</f>
        <v/>
      </c>
      <c r="G48" s="5">
        <f>IF(D48="","",IFERROR(VLOOKUP(D48,'Fornecedores'!$A$2:$G$101,4,FALSE),"Não informado"))</f>
        <v/>
      </c>
      <c r="H48" s="2" t="n"/>
      <c r="I48" s="6" t="n"/>
      <c r="J48" s="7" t="n"/>
      <c r="K48" s="17" t="n"/>
      <c r="L48" s="17" t="n"/>
      <c r="M48" s="17" t="n"/>
      <c r="N48" s="18">
        <f>IF(H48="","",IFERROR((J48*K48)-L48+M48,0))</f>
        <v/>
      </c>
      <c r="O48" s="5">
        <f>IF(D48="","",IFERROR(VLOOKUP(D48,'Fornecedores'!$A$2:$G$101,7,FALSE),"Não informado"))</f>
        <v/>
      </c>
      <c r="P48" s="6" t="n"/>
      <c r="Q48" s="6" t="n"/>
      <c r="R48" s="15" t="n"/>
      <c r="S48" s="2" t="n"/>
    </row>
    <row r="49">
      <c r="A49" s="2" t="n"/>
      <c r="B49" s="15" t="n"/>
      <c r="C49" s="15" t="n"/>
      <c r="D49" s="16" t="n"/>
      <c r="E49" s="12">
        <f>IF(D49="","",IFERROR(VLOOKUP(D49,'Fornecedores'!$A$2:$G$101,2,FALSE),"Fornecedor não cadastrado"))</f>
        <v/>
      </c>
      <c r="F49" s="12">
        <f>IF(D49="","",IFERROR(VLOOKUP(D49,'Fornecedores'!$A$2:$G$101,3,FALSE),"Não informado"))</f>
        <v/>
      </c>
      <c r="G49" s="12">
        <f>IF(D49="","",IFERROR(VLOOKUP(D49,'Fornecedores'!$A$2:$G$101,4,FALSE),"Não informado"))</f>
        <v/>
      </c>
      <c r="H49" s="2" t="n"/>
      <c r="I49" s="6" t="n"/>
      <c r="J49" s="7" t="n"/>
      <c r="K49" s="17" t="n"/>
      <c r="L49" s="17" t="n"/>
      <c r="M49" s="17" t="n"/>
      <c r="N49" s="19">
        <f>IF(H49="","",IFERROR((J49*K49)-L49+M49,0))</f>
        <v/>
      </c>
      <c r="O49" s="12">
        <f>IF(D49="","",IFERROR(VLOOKUP(D49,'Fornecedores'!$A$2:$G$101,7,FALSE),"Não informado"))</f>
        <v/>
      </c>
      <c r="P49" s="6" t="n"/>
      <c r="Q49" s="6" t="n"/>
      <c r="R49" s="15" t="n"/>
      <c r="S49" s="2" t="n"/>
    </row>
    <row r="50">
      <c r="A50" s="2" t="n"/>
      <c r="B50" s="15" t="n"/>
      <c r="C50" s="15" t="n"/>
      <c r="D50" s="16" t="n"/>
      <c r="E50" s="5">
        <f>IF(D50="","",IFERROR(VLOOKUP(D50,'Fornecedores'!$A$2:$G$101,2,FALSE),"Fornecedor não cadastrado"))</f>
        <v/>
      </c>
      <c r="F50" s="5">
        <f>IF(D50="","",IFERROR(VLOOKUP(D50,'Fornecedores'!$A$2:$G$101,3,FALSE),"Não informado"))</f>
        <v/>
      </c>
      <c r="G50" s="5">
        <f>IF(D50="","",IFERROR(VLOOKUP(D50,'Fornecedores'!$A$2:$G$101,4,FALSE),"Não informado"))</f>
        <v/>
      </c>
      <c r="H50" s="2" t="n"/>
      <c r="I50" s="6" t="n"/>
      <c r="J50" s="7" t="n"/>
      <c r="K50" s="17" t="n"/>
      <c r="L50" s="17" t="n"/>
      <c r="M50" s="17" t="n"/>
      <c r="N50" s="18">
        <f>IF(H50="","",IFERROR((J50*K50)-L50+M50,0))</f>
        <v/>
      </c>
      <c r="O50" s="5">
        <f>IF(D50="","",IFERROR(VLOOKUP(D50,'Fornecedores'!$A$2:$G$101,7,FALSE),"Não informado"))</f>
        <v/>
      </c>
      <c r="P50" s="6" t="n"/>
      <c r="Q50" s="6" t="n"/>
      <c r="R50" s="15" t="n"/>
      <c r="S50" s="2" t="n"/>
    </row>
    <row r="51">
      <c r="A51" s="2" t="n"/>
      <c r="B51" s="15" t="n"/>
      <c r="C51" s="15" t="n"/>
      <c r="D51" s="16" t="n"/>
      <c r="E51" s="12">
        <f>IF(D51="","",IFERROR(VLOOKUP(D51,'Fornecedores'!$A$2:$G$101,2,FALSE),"Fornecedor não cadastrado"))</f>
        <v/>
      </c>
      <c r="F51" s="12">
        <f>IF(D51="","",IFERROR(VLOOKUP(D51,'Fornecedores'!$A$2:$G$101,3,FALSE),"Não informado"))</f>
        <v/>
      </c>
      <c r="G51" s="12">
        <f>IF(D51="","",IFERROR(VLOOKUP(D51,'Fornecedores'!$A$2:$G$101,4,FALSE),"Não informado"))</f>
        <v/>
      </c>
      <c r="H51" s="2" t="n"/>
      <c r="I51" s="6" t="n"/>
      <c r="J51" s="7" t="n"/>
      <c r="K51" s="17" t="n"/>
      <c r="L51" s="17" t="n"/>
      <c r="M51" s="17" t="n"/>
      <c r="N51" s="19">
        <f>IF(H51="","",IFERROR((J51*K51)-L51+M51,0))</f>
        <v/>
      </c>
      <c r="O51" s="12">
        <f>IF(D51="","",IFERROR(VLOOKUP(D51,'Fornecedores'!$A$2:$G$101,7,FALSE),"Não informado"))</f>
        <v/>
      </c>
      <c r="P51" s="6" t="n"/>
      <c r="Q51" s="6" t="n"/>
      <c r="R51" s="15" t="n"/>
      <c r="S51" s="2" t="n"/>
    </row>
    <row r="52">
      <c r="A52" s="2" t="n"/>
      <c r="B52" s="15" t="n"/>
      <c r="C52" s="15" t="n"/>
      <c r="D52" s="16" t="n"/>
      <c r="E52" s="5">
        <f>IF(D52="","",IFERROR(VLOOKUP(D52,'Fornecedores'!$A$2:$G$101,2,FALSE),"Fornecedor não cadastrado"))</f>
        <v/>
      </c>
      <c r="F52" s="5">
        <f>IF(D52="","",IFERROR(VLOOKUP(D52,'Fornecedores'!$A$2:$G$101,3,FALSE),"Não informado"))</f>
        <v/>
      </c>
      <c r="G52" s="5">
        <f>IF(D52="","",IFERROR(VLOOKUP(D52,'Fornecedores'!$A$2:$G$101,4,FALSE),"Não informado"))</f>
        <v/>
      </c>
      <c r="H52" s="2" t="n"/>
      <c r="I52" s="6" t="n"/>
      <c r="J52" s="7" t="n"/>
      <c r="K52" s="17" t="n"/>
      <c r="L52" s="17" t="n"/>
      <c r="M52" s="17" t="n"/>
      <c r="N52" s="18">
        <f>IF(H52="","",IFERROR((J52*K52)-L52+M52,0))</f>
        <v/>
      </c>
      <c r="O52" s="5">
        <f>IF(D52="","",IFERROR(VLOOKUP(D52,'Fornecedores'!$A$2:$G$101,7,FALSE),"Não informado"))</f>
        <v/>
      </c>
      <c r="P52" s="6" t="n"/>
      <c r="Q52" s="6" t="n"/>
      <c r="R52" s="15" t="n"/>
      <c r="S52" s="2" t="n"/>
    </row>
    <row r="53">
      <c r="A53" s="2" t="n"/>
      <c r="B53" s="15" t="n"/>
      <c r="C53" s="15" t="n"/>
      <c r="D53" s="16" t="n"/>
      <c r="E53" s="12">
        <f>IF(D53="","",IFERROR(VLOOKUP(D53,'Fornecedores'!$A$2:$G$101,2,FALSE),"Fornecedor não cadastrado"))</f>
        <v/>
      </c>
      <c r="F53" s="12">
        <f>IF(D53="","",IFERROR(VLOOKUP(D53,'Fornecedores'!$A$2:$G$101,3,FALSE),"Não informado"))</f>
        <v/>
      </c>
      <c r="G53" s="12">
        <f>IF(D53="","",IFERROR(VLOOKUP(D53,'Fornecedores'!$A$2:$G$101,4,FALSE),"Não informado"))</f>
        <v/>
      </c>
      <c r="H53" s="2" t="n"/>
      <c r="I53" s="6" t="n"/>
      <c r="J53" s="7" t="n"/>
      <c r="K53" s="17" t="n"/>
      <c r="L53" s="17" t="n"/>
      <c r="M53" s="17" t="n"/>
      <c r="N53" s="19">
        <f>IF(H53="","",IFERROR((J53*K53)-L53+M53,0))</f>
        <v/>
      </c>
      <c r="O53" s="12">
        <f>IF(D53="","",IFERROR(VLOOKUP(D53,'Fornecedores'!$A$2:$G$101,7,FALSE),"Não informado"))</f>
        <v/>
      </c>
      <c r="P53" s="6" t="n"/>
      <c r="Q53" s="6" t="n"/>
      <c r="R53" s="15" t="n"/>
      <c r="S53" s="2" t="n"/>
    </row>
    <row r="54">
      <c r="A54" s="2" t="n"/>
      <c r="B54" s="15" t="n"/>
      <c r="C54" s="15" t="n"/>
      <c r="D54" s="16" t="n"/>
      <c r="E54" s="5">
        <f>IF(D54="","",IFERROR(VLOOKUP(D54,'Fornecedores'!$A$2:$G$101,2,FALSE),"Fornecedor não cadastrado"))</f>
        <v/>
      </c>
      <c r="F54" s="5">
        <f>IF(D54="","",IFERROR(VLOOKUP(D54,'Fornecedores'!$A$2:$G$101,3,FALSE),"Não informado"))</f>
        <v/>
      </c>
      <c r="G54" s="5">
        <f>IF(D54="","",IFERROR(VLOOKUP(D54,'Fornecedores'!$A$2:$G$101,4,FALSE),"Não informado"))</f>
        <v/>
      </c>
      <c r="H54" s="2" t="n"/>
      <c r="I54" s="6" t="n"/>
      <c r="J54" s="7" t="n"/>
      <c r="K54" s="17" t="n"/>
      <c r="L54" s="17" t="n"/>
      <c r="M54" s="17" t="n"/>
      <c r="N54" s="18">
        <f>IF(H54="","",IFERROR((J54*K54)-L54+M54,0))</f>
        <v/>
      </c>
      <c r="O54" s="5">
        <f>IF(D54="","",IFERROR(VLOOKUP(D54,'Fornecedores'!$A$2:$G$101,7,FALSE),"Não informado"))</f>
        <v/>
      </c>
      <c r="P54" s="6" t="n"/>
      <c r="Q54" s="6" t="n"/>
      <c r="R54" s="15" t="n"/>
      <c r="S54" s="2" t="n"/>
    </row>
    <row r="55">
      <c r="A55" s="2" t="n"/>
      <c r="B55" s="15" t="n"/>
      <c r="C55" s="15" t="n"/>
      <c r="D55" s="16" t="n"/>
      <c r="E55" s="12">
        <f>IF(D55="","",IFERROR(VLOOKUP(D55,'Fornecedores'!$A$2:$G$101,2,FALSE),"Fornecedor não cadastrado"))</f>
        <v/>
      </c>
      <c r="F55" s="12">
        <f>IF(D55="","",IFERROR(VLOOKUP(D55,'Fornecedores'!$A$2:$G$101,3,FALSE),"Não informado"))</f>
        <v/>
      </c>
      <c r="G55" s="12">
        <f>IF(D55="","",IFERROR(VLOOKUP(D55,'Fornecedores'!$A$2:$G$101,4,FALSE),"Não informado"))</f>
        <v/>
      </c>
      <c r="H55" s="2" t="n"/>
      <c r="I55" s="6" t="n"/>
      <c r="J55" s="7" t="n"/>
      <c r="K55" s="17" t="n"/>
      <c r="L55" s="17" t="n"/>
      <c r="M55" s="17" t="n"/>
      <c r="N55" s="19">
        <f>IF(H55="","",IFERROR((J55*K55)-L55+M55,0))</f>
        <v/>
      </c>
      <c r="O55" s="12">
        <f>IF(D55="","",IFERROR(VLOOKUP(D55,'Fornecedores'!$A$2:$G$101,7,FALSE),"Não informado"))</f>
        <v/>
      </c>
      <c r="P55" s="6" t="n"/>
      <c r="Q55" s="6" t="n"/>
      <c r="R55" s="15" t="n"/>
      <c r="S55" s="2" t="n"/>
    </row>
    <row r="56">
      <c r="A56" s="2" t="n"/>
      <c r="B56" s="15" t="n"/>
      <c r="C56" s="15" t="n"/>
      <c r="D56" s="16" t="n"/>
      <c r="E56" s="5">
        <f>IF(D56="","",IFERROR(VLOOKUP(D56,'Fornecedores'!$A$2:$G$101,2,FALSE),"Fornecedor não cadastrado"))</f>
        <v/>
      </c>
      <c r="F56" s="5">
        <f>IF(D56="","",IFERROR(VLOOKUP(D56,'Fornecedores'!$A$2:$G$101,3,FALSE),"Não informado"))</f>
        <v/>
      </c>
      <c r="G56" s="5">
        <f>IF(D56="","",IFERROR(VLOOKUP(D56,'Fornecedores'!$A$2:$G$101,4,FALSE),"Não informado"))</f>
        <v/>
      </c>
      <c r="H56" s="2" t="n"/>
      <c r="I56" s="6" t="n"/>
      <c r="J56" s="7" t="n"/>
      <c r="K56" s="17" t="n"/>
      <c r="L56" s="17" t="n"/>
      <c r="M56" s="17" t="n"/>
      <c r="N56" s="18">
        <f>IF(H56="","",IFERROR((J56*K56)-L56+M56,0))</f>
        <v/>
      </c>
      <c r="O56" s="5">
        <f>IF(D56="","",IFERROR(VLOOKUP(D56,'Fornecedores'!$A$2:$G$101,7,FALSE),"Não informado"))</f>
        <v/>
      </c>
      <c r="P56" s="6" t="n"/>
      <c r="Q56" s="6" t="n"/>
      <c r="R56" s="15" t="n"/>
      <c r="S56" s="2" t="n"/>
    </row>
    <row r="57">
      <c r="A57" s="2" t="n"/>
      <c r="B57" s="15" t="n"/>
      <c r="C57" s="15" t="n"/>
      <c r="D57" s="16" t="n"/>
      <c r="E57" s="12">
        <f>IF(D57="","",IFERROR(VLOOKUP(D57,'Fornecedores'!$A$2:$G$101,2,FALSE),"Fornecedor não cadastrado"))</f>
        <v/>
      </c>
      <c r="F57" s="12">
        <f>IF(D57="","",IFERROR(VLOOKUP(D57,'Fornecedores'!$A$2:$G$101,3,FALSE),"Não informado"))</f>
        <v/>
      </c>
      <c r="G57" s="12">
        <f>IF(D57="","",IFERROR(VLOOKUP(D57,'Fornecedores'!$A$2:$G$101,4,FALSE),"Não informado"))</f>
        <v/>
      </c>
      <c r="H57" s="2" t="n"/>
      <c r="I57" s="6" t="n"/>
      <c r="J57" s="7" t="n"/>
      <c r="K57" s="17" t="n"/>
      <c r="L57" s="17" t="n"/>
      <c r="M57" s="17" t="n"/>
      <c r="N57" s="19">
        <f>IF(H57="","",IFERROR((J57*K57)-L57+M57,0))</f>
        <v/>
      </c>
      <c r="O57" s="12">
        <f>IF(D57="","",IFERROR(VLOOKUP(D57,'Fornecedores'!$A$2:$G$101,7,FALSE),"Não informado"))</f>
        <v/>
      </c>
      <c r="P57" s="6" t="n"/>
      <c r="Q57" s="6" t="n"/>
      <c r="R57" s="15" t="n"/>
      <c r="S57" s="2" t="n"/>
    </row>
    <row r="58">
      <c r="A58" s="2" t="n"/>
      <c r="B58" s="15" t="n"/>
      <c r="C58" s="15" t="n"/>
      <c r="D58" s="16" t="n"/>
      <c r="E58" s="5">
        <f>IF(D58="","",IFERROR(VLOOKUP(D58,'Fornecedores'!$A$2:$G$101,2,FALSE),"Fornecedor não cadastrado"))</f>
        <v/>
      </c>
      <c r="F58" s="5">
        <f>IF(D58="","",IFERROR(VLOOKUP(D58,'Fornecedores'!$A$2:$G$101,3,FALSE),"Não informado"))</f>
        <v/>
      </c>
      <c r="G58" s="5">
        <f>IF(D58="","",IFERROR(VLOOKUP(D58,'Fornecedores'!$A$2:$G$101,4,FALSE),"Não informado"))</f>
        <v/>
      </c>
      <c r="H58" s="2" t="n"/>
      <c r="I58" s="6" t="n"/>
      <c r="J58" s="7" t="n"/>
      <c r="K58" s="17" t="n"/>
      <c r="L58" s="17" t="n"/>
      <c r="M58" s="17" t="n"/>
      <c r="N58" s="18">
        <f>IF(H58="","",IFERROR((J58*K58)-L58+M58,0))</f>
        <v/>
      </c>
      <c r="O58" s="5">
        <f>IF(D58="","",IFERROR(VLOOKUP(D58,'Fornecedores'!$A$2:$G$101,7,FALSE),"Não informado"))</f>
        <v/>
      </c>
      <c r="P58" s="6" t="n"/>
      <c r="Q58" s="6" t="n"/>
      <c r="R58" s="15" t="n"/>
      <c r="S58" s="2" t="n"/>
    </row>
    <row r="59">
      <c r="A59" s="2" t="n"/>
      <c r="B59" s="15" t="n"/>
      <c r="C59" s="15" t="n"/>
      <c r="D59" s="16" t="n"/>
      <c r="E59" s="12">
        <f>IF(D59="","",IFERROR(VLOOKUP(D59,'Fornecedores'!$A$2:$G$101,2,FALSE),"Fornecedor não cadastrado"))</f>
        <v/>
      </c>
      <c r="F59" s="12">
        <f>IF(D59="","",IFERROR(VLOOKUP(D59,'Fornecedores'!$A$2:$G$101,3,FALSE),"Não informado"))</f>
        <v/>
      </c>
      <c r="G59" s="12">
        <f>IF(D59="","",IFERROR(VLOOKUP(D59,'Fornecedores'!$A$2:$G$101,4,FALSE),"Não informado"))</f>
        <v/>
      </c>
      <c r="H59" s="2" t="n"/>
      <c r="I59" s="6" t="n"/>
      <c r="J59" s="7" t="n"/>
      <c r="K59" s="17" t="n"/>
      <c r="L59" s="17" t="n"/>
      <c r="M59" s="17" t="n"/>
      <c r="N59" s="19">
        <f>IF(H59="","",IFERROR((J59*K59)-L59+M59,0))</f>
        <v/>
      </c>
      <c r="O59" s="12">
        <f>IF(D59="","",IFERROR(VLOOKUP(D59,'Fornecedores'!$A$2:$G$101,7,FALSE),"Não informado"))</f>
        <v/>
      </c>
      <c r="P59" s="6" t="n"/>
      <c r="Q59" s="6" t="n"/>
      <c r="R59" s="15" t="n"/>
      <c r="S59" s="2" t="n"/>
    </row>
    <row r="60">
      <c r="A60" s="2" t="n"/>
      <c r="B60" s="15" t="n"/>
      <c r="C60" s="15" t="n"/>
      <c r="D60" s="16" t="n"/>
      <c r="E60" s="5">
        <f>IF(D60="","",IFERROR(VLOOKUP(D60,'Fornecedores'!$A$2:$G$101,2,FALSE),"Fornecedor não cadastrado"))</f>
        <v/>
      </c>
      <c r="F60" s="5">
        <f>IF(D60="","",IFERROR(VLOOKUP(D60,'Fornecedores'!$A$2:$G$101,3,FALSE),"Não informado"))</f>
        <v/>
      </c>
      <c r="G60" s="5">
        <f>IF(D60="","",IFERROR(VLOOKUP(D60,'Fornecedores'!$A$2:$G$101,4,FALSE),"Não informado"))</f>
        <v/>
      </c>
      <c r="H60" s="2" t="n"/>
      <c r="I60" s="6" t="n"/>
      <c r="J60" s="7" t="n"/>
      <c r="K60" s="17" t="n"/>
      <c r="L60" s="17" t="n"/>
      <c r="M60" s="17" t="n"/>
      <c r="N60" s="18">
        <f>IF(H60="","",IFERROR((J60*K60)-L60+M60,0))</f>
        <v/>
      </c>
      <c r="O60" s="5">
        <f>IF(D60="","",IFERROR(VLOOKUP(D60,'Fornecedores'!$A$2:$G$101,7,FALSE),"Não informado"))</f>
        <v/>
      </c>
      <c r="P60" s="6" t="n"/>
      <c r="Q60" s="6" t="n"/>
      <c r="R60" s="15" t="n"/>
      <c r="S60" s="2" t="n"/>
    </row>
    <row r="61">
      <c r="A61" s="2" t="n"/>
      <c r="B61" s="15" t="n"/>
      <c r="C61" s="15" t="n"/>
      <c r="D61" s="16" t="n"/>
      <c r="E61" s="12">
        <f>IF(D61="","",IFERROR(VLOOKUP(D61,'Fornecedores'!$A$2:$G$101,2,FALSE),"Fornecedor não cadastrado"))</f>
        <v/>
      </c>
      <c r="F61" s="12">
        <f>IF(D61="","",IFERROR(VLOOKUP(D61,'Fornecedores'!$A$2:$G$101,3,FALSE),"Não informado"))</f>
        <v/>
      </c>
      <c r="G61" s="12">
        <f>IF(D61="","",IFERROR(VLOOKUP(D61,'Fornecedores'!$A$2:$G$101,4,FALSE),"Não informado"))</f>
        <v/>
      </c>
      <c r="H61" s="2" t="n"/>
      <c r="I61" s="6" t="n"/>
      <c r="J61" s="7" t="n"/>
      <c r="K61" s="17" t="n"/>
      <c r="L61" s="17" t="n"/>
      <c r="M61" s="17" t="n"/>
      <c r="N61" s="19">
        <f>IF(H61="","",IFERROR((J61*K61)-L61+M61,0))</f>
        <v/>
      </c>
      <c r="O61" s="12">
        <f>IF(D61="","",IFERROR(VLOOKUP(D61,'Fornecedores'!$A$2:$G$101,7,FALSE),"Não informado"))</f>
        <v/>
      </c>
      <c r="P61" s="6" t="n"/>
      <c r="Q61" s="6" t="n"/>
      <c r="R61" s="15" t="n"/>
      <c r="S61" s="2" t="n"/>
    </row>
    <row r="62">
      <c r="A62" s="2" t="n"/>
      <c r="B62" s="15" t="n"/>
      <c r="C62" s="15" t="n"/>
      <c r="D62" s="16" t="n"/>
      <c r="E62" s="5">
        <f>IF(D62="","",IFERROR(VLOOKUP(D62,'Fornecedores'!$A$2:$G$101,2,FALSE),"Fornecedor não cadastrado"))</f>
        <v/>
      </c>
      <c r="F62" s="5">
        <f>IF(D62="","",IFERROR(VLOOKUP(D62,'Fornecedores'!$A$2:$G$101,3,FALSE),"Não informado"))</f>
        <v/>
      </c>
      <c r="G62" s="5">
        <f>IF(D62="","",IFERROR(VLOOKUP(D62,'Fornecedores'!$A$2:$G$101,4,FALSE),"Não informado"))</f>
        <v/>
      </c>
      <c r="H62" s="2" t="n"/>
      <c r="I62" s="6" t="n"/>
      <c r="J62" s="7" t="n"/>
      <c r="K62" s="17" t="n"/>
      <c r="L62" s="17" t="n"/>
      <c r="M62" s="17" t="n"/>
      <c r="N62" s="18">
        <f>IF(H62="","",IFERROR((J62*K62)-L62+M62,0))</f>
        <v/>
      </c>
      <c r="O62" s="5">
        <f>IF(D62="","",IFERROR(VLOOKUP(D62,'Fornecedores'!$A$2:$G$101,7,FALSE),"Não informado"))</f>
        <v/>
      </c>
      <c r="P62" s="6" t="n"/>
      <c r="Q62" s="6" t="n"/>
      <c r="R62" s="15" t="n"/>
      <c r="S62" s="2" t="n"/>
    </row>
    <row r="63">
      <c r="A63" s="2" t="n"/>
      <c r="B63" s="15" t="n"/>
      <c r="C63" s="15" t="n"/>
      <c r="D63" s="16" t="n"/>
      <c r="E63" s="12">
        <f>IF(D63="","",IFERROR(VLOOKUP(D63,'Fornecedores'!$A$2:$G$101,2,FALSE),"Fornecedor não cadastrado"))</f>
        <v/>
      </c>
      <c r="F63" s="12">
        <f>IF(D63="","",IFERROR(VLOOKUP(D63,'Fornecedores'!$A$2:$G$101,3,FALSE),"Não informado"))</f>
        <v/>
      </c>
      <c r="G63" s="12">
        <f>IF(D63="","",IFERROR(VLOOKUP(D63,'Fornecedores'!$A$2:$G$101,4,FALSE),"Não informado"))</f>
        <v/>
      </c>
      <c r="H63" s="2" t="n"/>
      <c r="I63" s="6" t="n"/>
      <c r="J63" s="7" t="n"/>
      <c r="K63" s="17" t="n"/>
      <c r="L63" s="17" t="n"/>
      <c r="M63" s="17" t="n"/>
      <c r="N63" s="19">
        <f>IF(H63="","",IFERROR((J63*K63)-L63+M63,0))</f>
        <v/>
      </c>
      <c r="O63" s="12">
        <f>IF(D63="","",IFERROR(VLOOKUP(D63,'Fornecedores'!$A$2:$G$101,7,FALSE),"Não informado"))</f>
        <v/>
      </c>
      <c r="P63" s="6" t="n"/>
      <c r="Q63" s="6" t="n"/>
      <c r="R63" s="15" t="n"/>
      <c r="S63" s="2" t="n"/>
    </row>
    <row r="64">
      <c r="A64" s="2" t="n"/>
      <c r="B64" s="15" t="n"/>
      <c r="C64" s="15" t="n"/>
      <c r="D64" s="16" t="n"/>
      <c r="E64" s="5">
        <f>IF(D64="","",IFERROR(VLOOKUP(D64,'Fornecedores'!$A$2:$G$101,2,FALSE),"Fornecedor não cadastrado"))</f>
        <v/>
      </c>
      <c r="F64" s="5">
        <f>IF(D64="","",IFERROR(VLOOKUP(D64,'Fornecedores'!$A$2:$G$101,3,FALSE),"Não informado"))</f>
        <v/>
      </c>
      <c r="G64" s="5">
        <f>IF(D64="","",IFERROR(VLOOKUP(D64,'Fornecedores'!$A$2:$G$101,4,FALSE),"Não informado"))</f>
        <v/>
      </c>
      <c r="H64" s="2" t="n"/>
      <c r="I64" s="6" t="n"/>
      <c r="J64" s="7" t="n"/>
      <c r="K64" s="17" t="n"/>
      <c r="L64" s="17" t="n"/>
      <c r="M64" s="17" t="n"/>
      <c r="N64" s="18">
        <f>IF(H64="","",IFERROR((J64*K64)-L64+M64,0))</f>
        <v/>
      </c>
      <c r="O64" s="5">
        <f>IF(D64="","",IFERROR(VLOOKUP(D64,'Fornecedores'!$A$2:$G$101,7,FALSE),"Não informado"))</f>
        <v/>
      </c>
      <c r="P64" s="6" t="n"/>
      <c r="Q64" s="6" t="n"/>
      <c r="R64" s="15" t="n"/>
      <c r="S64" s="2" t="n"/>
    </row>
    <row r="65">
      <c r="A65" s="2" t="n"/>
      <c r="B65" s="15" t="n"/>
      <c r="C65" s="15" t="n"/>
      <c r="D65" s="16" t="n"/>
      <c r="E65" s="12">
        <f>IF(D65="","",IFERROR(VLOOKUP(D65,'Fornecedores'!$A$2:$G$101,2,FALSE),"Fornecedor não cadastrado"))</f>
        <v/>
      </c>
      <c r="F65" s="12">
        <f>IF(D65="","",IFERROR(VLOOKUP(D65,'Fornecedores'!$A$2:$G$101,3,FALSE),"Não informado"))</f>
        <v/>
      </c>
      <c r="G65" s="12">
        <f>IF(D65="","",IFERROR(VLOOKUP(D65,'Fornecedores'!$A$2:$G$101,4,FALSE),"Não informado"))</f>
        <v/>
      </c>
      <c r="H65" s="2" t="n"/>
      <c r="I65" s="6" t="n"/>
      <c r="J65" s="7" t="n"/>
      <c r="K65" s="17" t="n"/>
      <c r="L65" s="17" t="n"/>
      <c r="M65" s="17" t="n"/>
      <c r="N65" s="19">
        <f>IF(H65="","",IFERROR((J65*K65)-L65+M65,0))</f>
        <v/>
      </c>
      <c r="O65" s="12">
        <f>IF(D65="","",IFERROR(VLOOKUP(D65,'Fornecedores'!$A$2:$G$101,7,FALSE),"Não informado"))</f>
        <v/>
      </c>
      <c r="P65" s="6" t="n"/>
      <c r="Q65" s="6" t="n"/>
      <c r="R65" s="15" t="n"/>
      <c r="S65" s="2" t="n"/>
    </row>
    <row r="66">
      <c r="A66" s="2" t="n"/>
      <c r="B66" s="15" t="n"/>
      <c r="C66" s="15" t="n"/>
      <c r="D66" s="16" t="n"/>
      <c r="E66" s="5">
        <f>IF(D66="","",IFERROR(VLOOKUP(D66,'Fornecedores'!$A$2:$G$101,2,FALSE),"Fornecedor não cadastrado"))</f>
        <v/>
      </c>
      <c r="F66" s="5">
        <f>IF(D66="","",IFERROR(VLOOKUP(D66,'Fornecedores'!$A$2:$G$101,3,FALSE),"Não informado"))</f>
        <v/>
      </c>
      <c r="G66" s="5">
        <f>IF(D66="","",IFERROR(VLOOKUP(D66,'Fornecedores'!$A$2:$G$101,4,FALSE),"Não informado"))</f>
        <v/>
      </c>
      <c r="H66" s="2" t="n"/>
      <c r="I66" s="6" t="n"/>
      <c r="J66" s="7" t="n"/>
      <c r="K66" s="17" t="n"/>
      <c r="L66" s="17" t="n"/>
      <c r="M66" s="17" t="n"/>
      <c r="N66" s="18">
        <f>IF(H66="","",IFERROR((J66*K66)-L66+M66,0))</f>
        <v/>
      </c>
      <c r="O66" s="5">
        <f>IF(D66="","",IFERROR(VLOOKUP(D66,'Fornecedores'!$A$2:$G$101,7,FALSE),"Não informado"))</f>
        <v/>
      </c>
      <c r="P66" s="6" t="n"/>
      <c r="Q66" s="6" t="n"/>
      <c r="R66" s="15" t="n"/>
      <c r="S66" s="2" t="n"/>
    </row>
    <row r="67">
      <c r="A67" s="2" t="n"/>
      <c r="B67" s="15" t="n"/>
      <c r="C67" s="15" t="n"/>
      <c r="D67" s="16" t="n"/>
      <c r="E67" s="12">
        <f>IF(D67="","",IFERROR(VLOOKUP(D67,'Fornecedores'!$A$2:$G$101,2,FALSE),"Fornecedor não cadastrado"))</f>
        <v/>
      </c>
      <c r="F67" s="12">
        <f>IF(D67="","",IFERROR(VLOOKUP(D67,'Fornecedores'!$A$2:$G$101,3,FALSE),"Não informado"))</f>
        <v/>
      </c>
      <c r="G67" s="12">
        <f>IF(D67="","",IFERROR(VLOOKUP(D67,'Fornecedores'!$A$2:$G$101,4,FALSE),"Não informado"))</f>
        <v/>
      </c>
      <c r="H67" s="2" t="n"/>
      <c r="I67" s="6" t="n"/>
      <c r="J67" s="7" t="n"/>
      <c r="K67" s="17" t="n"/>
      <c r="L67" s="17" t="n"/>
      <c r="M67" s="17" t="n"/>
      <c r="N67" s="19">
        <f>IF(H67="","",IFERROR((J67*K67)-L67+M67,0))</f>
        <v/>
      </c>
      <c r="O67" s="12">
        <f>IF(D67="","",IFERROR(VLOOKUP(D67,'Fornecedores'!$A$2:$G$101,7,FALSE),"Não informado"))</f>
        <v/>
      </c>
      <c r="P67" s="6" t="n"/>
      <c r="Q67" s="6" t="n"/>
      <c r="R67" s="15" t="n"/>
      <c r="S67" s="2" t="n"/>
    </row>
    <row r="68">
      <c r="A68" s="2" t="n"/>
      <c r="B68" s="15" t="n"/>
      <c r="C68" s="15" t="n"/>
      <c r="D68" s="16" t="n"/>
      <c r="E68" s="5">
        <f>IF(D68="","",IFERROR(VLOOKUP(D68,'Fornecedores'!$A$2:$G$101,2,FALSE),"Fornecedor não cadastrado"))</f>
        <v/>
      </c>
      <c r="F68" s="5">
        <f>IF(D68="","",IFERROR(VLOOKUP(D68,'Fornecedores'!$A$2:$G$101,3,FALSE),"Não informado"))</f>
        <v/>
      </c>
      <c r="G68" s="5">
        <f>IF(D68="","",IFERROR(VLOOKUP(D68,'Fornecedores'!$A$2:$G$101,4,FALSE),"Não informado"))</f>
        <v/>
      </c>
      <c r="H68" s="2" t="n"/>
      <c r="I68" s="6" t="n"/>
      <c r="J68" s="7" t="n"/>
      <c r="K68" s="17" t="n"/>
      <c r="L68" s="17" t="n"/>
      <c r="M68" s="17" t="n"/>
      <c r="N68" s="18">
        <f>IF(H68="","",IFERROR((J68*K68)-L68+M68,0))</f>
        <v/>
      </c>
      <c r="O68" s="5">
        <f>IF(D68="","",IFERROR(VLOOKUP(D68,'Fornecedores'!$A$2:$G$101,7,FALSE),"Não informado"))</f>
        <v/>
      </c>
      <c r="P68" s="6" t="n"/>
      <c r="Q68" s="6" t="n"/>
      <c r="R68" s="15" t="n"/>
      <c r="S68" s="2" t="n"/>
    </row>
    <row r="69">
      <c r="A69" s="2" t="n"/>
      <c r="B69" s="15" t="n"/>
      <c r="C69" s="15" t="n"/>
      <c r="D69" s="16" t="n"/>
      <c r="E69" s="12">
        <f>IF(D69="","",IFERROR(VLOOKUP(D69,'Fornecedores'!$A$2:$G$101,2,FALSE),"Fornecedor não cadastrado"))</f>
        <v/>
      </c>
      <c r="F69" s="12">
        <f>IF(D69="","",IFERROR(VLOOKUP(D69,'Fornecedores'!$A$2:$G$101,3,FALSE),"Não informado"))</f>
        <v/>
      </c>
      <c r="G69" s="12">
        <f>IF(D69="","",IFERROR(VLOOKUP(D69,'Fornecedores'!$A$2:$G$101,4,FALSE),"Não informado"))</f>
        <v/>
      </c>
      <c r="H69" s="2" t="n"/>
      <c r="I69" s="6" t="n"/>
      <c r="J69" s="7" t="n"/>
      <c r="K69" s="17" t="n"/>
      <c r="L69" s="17" t="n"/>
      <c r="M69" s="17" t="n"/>
      <c r="N69" s="19">
        <f>IF(H69="","",IFERROR((J69*K69)-L69+M69,0))</f>
        <v/>
      </c>
      <c r="O69" s="12">
        <f>IF(D69="","",IFERROR(VLOOKUP(D69,'Fornecedores'!$A$2:$G$101,7,FALSE),"Não informado"))</f>
        <v/>
      </c>
      <c r="P69" s="6" t="n"/>
      <c r="Q69" s="6" t="n"/>
      <c r="R69" s="15" t="n"/>
      <c r="S69" s="2" t="n"/>
    </row>
    <row r="70">
      <c r="A70" s="2" t="n"/>
      <c r="B70" s="15" t="n"/>
      <c r="C70" s="15" t="n"/>
      <c r="D70" s="16" t="n"/>
      <c r="E70" s="5">
        <f>IF(D70="","",IFERROR(VLOOKUP(D70,'Fornecedores'!$A$2:$G$101,2,FALSE),"Fornecedor não cadastrado"))</f>
        <v/>
      </c>
      <c r="F70" s="5">
        <f>IF(D70="","",IFERROR(VLOOKUP(D70,'Fornecedores'!$A$2:$G$101,3,FALSE),"Não informado"))</f>
        <v/>
      </c>
      <c r="G70" s="5">
        <f>IF(D70="","",IFERROR(VLOOKUP(D70,'Fornecedores'!$A$2:$G$101,4,FALSE),"Não informado"))</f>
        <v/>
      </c>
      <c r="H70" s="2" t="n"/>
      <c r="I70" s="6" t="n"/>
      <c r="J70" s="7" t="n"/>
      <c r="K70" s="17" t="n"/>
      <c r="L70" s="17" t="n"/>
      <c r="M70" s="17" t="n"/>
      <c r="N70" s="18">
        <f>IF(H70="","",IFERROR((J70*K70)-L70+M70,0))</f>
        <v/>
      </c>
      <c r="O70" s="5">
        <f>IF(D70="","",IFERROR(VLOOKUP(D70,'Fornecedores'!$A$2:$G$101,7,FALSE),"Não informado"))</f>
        <v/>
      </c>
      <c r="P70" s="6" t="n"/>
      <c r="Q70" s="6" t="n"/>
      <c r="R70" s="15" t="n"/>
      <c r="S70" s="2" t="n"/>
    </row>
    <row r="71">
      <c r="A71" s="2" t="n"/>
      <c r="B71" s="15" t="n"/>
      <c r="C71" s="15" t="n"/>
      <c r="D71" s="16" t="n"/>
      <c r="E71" s="12">
        <f>IF(D71="","",IFERROR(VLOOKUP(D71,'Fornecedores'!$A$2:$G$101,2,FALSE),"Fornecedor não cadastrado"))</f>
        <v/>
      </c>
      <c r="F71" s="12">
        <f>IF(D71="","",IFERROR(VLOOKUP(D71,'Fornecedores'!$A$2:$G$101,3,FALSE),"Não informado"))</f>
        <v/>
      </c>
      <c r="G71" s="12">
        <f>IF(D71="","",IFERROR(VLOOKUP(D71,'Fornecedores'!$A$2:$G$101,4,FALSE),"Não informado"))</f>
        <v/>
      </c>
      <c r="H71" s="2" t="n"/>
      <c r="I71" s="6" t="n"/>
      <c r="J71" s="7" t="n"/>
      <c r="K71" s="17" t="n"/>
      <c r="L71" s="17" t="n"/>
      <c r="M71" s="17" t="n"/>
      <c r="N71" s="19">
        <f>IF(H71="","",IFERROR((J71*K71)-L71+M71,0))</f>
        <v/>
      </c>
      <c r="O71" s="12">
        <f>IF(D71="","",IFERROR(VLOOKUP(D71,'Fornecedores'!$A$2:$G$101,7,FALSE),"Não informado"))</f>
        <v/>
      </c>
      <c r="P71" s="6" t="n"/>
      <c r="Q71" s="6" t="n"/>
      <c r="R71" s="15" t="n"/>
      <c r="S71" s="2" t="n"/>
    </row>
    <row r="72">
      <c r="A72" s="2" t="n"/>
      <c r="B72" s="15" t="n"/>
      <c r="C72" s="15" t="n"/>
      <c r="D72" s="16" t="n"/>
      <c r="E72" s="5">
        <f>IF(D72="","",IFERROR(VLOOKUP(D72,'Fornecedores'!$A$2:$G$101,2,FALSE),"Fornecedor não cadastrado"))</f>
        <v/>
      </c>
      <c r="F72" s="5">
        <f>IF(D72="","",IFERROR(VLOOKUP(D72,'Fornecedores'!$A$2:$G$101,3,FALSE),"Não informado"))</f>
        <v/>
      </c>
      <c r="G72" s="5">
        <f>IF(D72="","",IFERROR(VLOOKUP(D72,'Fornecedores'!$A$2:$G$101,4,FALSE),"Não informado"))</f>
        <v/>
      </c>
      <c r="H72" s="2" t="n"/>
      <c r="I72" s="6" t="n"/>
      <c r="J72" s="7" t="n"/>
      <c r="K72" s="17" t="n"/>
      <c r="L72" s="17" t="n"/>
      <c r="M72" s="17" t="n"/>
      <c r="N72" s="18">
        <f>IF(H72="","",IFERROR((J72*K72)-L72+M72,0))</f>
        <v/>
      </c>
      <c r="O72" s="5">
        <f>IF(D72="","",IFERROR(VLOOKUP(D72,'Fornecedores'!$A$2:$G$101,7,FALSE),"Não informado"))</f>
        <v/>
      </c>
      <c r="P72" s="6" t="n"/>
      <c r="Q72" s="6" t="n"/>
      <c r="R72" s="15" t="n"/>
      <c r="S72" s="2" t="n"/>
    </row>
    <row r="73">
      <c r="A73" s="2" t="n"/>
      <c r="B73" s="15" t="n"/>
      <c r="C73" s="15" t="n"/>
      <c r="D73" s="16" t="n"/>
      <c r="E73" s="12">
        <f>IF(D73="","",IFERROR(VLOOKUP(D73,'Fornecedores'!$A$2:$G$101,2,FALSE),"Fornecedor não cadastrado"))</f>
        <v/>
      </c>
      <c r="F73" s="12">
        <f>IF(D73="","",IFERROR(VLOOKUP(D73,'Fornecedores'!$A$2:$G$101,3,FALSE),"Não informado"))</f>
        <v/>
      </c>
      <c r="G73" s="12">
        <f>IF(D73="","",IFERROR(VLOOKUP(D73,'Fornecedores'!$A$2:$G$101,4,FALSE),"Não informado"))</f>
        <v/>
      </c>
      <c r="H73" s="2" t="n"/>
      <c r="I73" s="6" t="n"/>
      <c r="J73" s="7" t="n"/>
      <c r="K73" s="17" t="n"/>
      <c r="L73" s="17" t="n"/>
      <c r="M73" s="17" t="n"/>
      <c r="N73" s="19">
        <f>IF(H73="","",IFERROR((J73*K73)-L73+M73,0))</f>
        <v/>
      </c>
      <c r="O73" s="12">
        <f>IF(D73="","",IFERROR(VLOOKUP(D73,'Fornecedores'!$A$2:$G$101,7,FALSE),"Não informado"))</f>
        <v/>
      </c>
      <c r="P73" s="6" t="n"/>
      <c r="Q73" s="6" t="n"/>
      <c r="R73" s="15" t="n"/>
      <c r="S73" s="2" t="n"/>
    </row>
    <row r="74">
      <c r="A74" s="2" t="n"/>
      <c r="B74" s="15" t="n"/>
      <c r="C74" s="15" t="n"/>
      <c r="D74" s="16" t="n"/>
      <c r="E74" s="5">
        <f>IF(D74="","",IFERROR(VLOOKUP(D74,'Fornecedores'!$A$2:$G$101,2,FALSE),"Fornecedor não cadastrado"))</f>
        <v/>
      </c>
      <c r="F74" s="5">
        <f>IF(D74="","",IFERROR(VLOOKUP(D74,'Fornecedores'!$A$2:$G$101,3,FALSE),"Não informado"))</f>
        <v/>
      </c>
      <c r="G74" s="5">
        <f>IF(D74="","",IFERROR(VLOOKUP(D74,'Fornecedores'!$A$2:$G$101,4,FALSE),"Não informado"))</f>
        <v/>
      </c>
      <c r="H74" s="2" t="n"/>
      <c r="I74" s="6" t="n"/>
      <c r="J74" s="7" t="n"/>
      <c r="K74" s="17" t="n"/>
      <c r="L74" s="17" t="n"/>
      <c r="M74" s="17" t="n"/>
      <c r="N74" s="18">
        <f>IF(H74="","",IFERROR((J74*K74)-L74+M74,0))</f>
        <v/>
      </c>
      <c r="O74" s="5">
        <f>IF(D74="","",IFERROR(VLOOKUP(D74,'Fornecedores'!$A$2:$G$101,7,FALSE),"Não informado"))</f>
        <v/>
      </c>
      <c r="P74" s="6" t="n"/>
      <c r="Q74" s="6" t="n"/>
      <c r="R74" s="15" t="n"/>
      <c r="S74" s="2" t="n"/>
    </row>
    <row r="75">
      <c r="A75" s="2" t="n"/>
      <c r="B75" s="15" t="n"/>
      <c r="C75" s="15" t="n"/>
      <c r="D75" s="16" t="n"/>
      <c r="E75" s="12">
        <f>IF(D75="","",IFERROR(VLOOKUP(D75,'Fornecedores'!$A$2:$G$101,2,FALSE),"Fornecedor não cadastrado"))</f>
        <v/>
      </c>
      <c r="F75" s="12">
        <f>IF(D75="","",IFERROR(VLOOKUP(D75,'Fornecedores'!$A$2:$G$101,3,FALSE),"Não informado"))</f>
        <v/>
      </c>
      <c r="G75" s="12">
        <f>IF(D75="","",IFERROR(VLOOKUP(D75,'Fornecedores'!$A$2:$G$101,4,FALSE),"Não informado"))</f>
        <v/>
      </c>
      <c r="H75" s="2" t="n"/>
      <c r="I75" s="6" t="n"/>
      <c r="J75" s="7" t="n"/>
      <c r="K75" s="17" t="n"/>
      <c r="L75" s="17" t="n"/>
      <c r="M75" s="17" t="n"/>
      <c r="N75" s="19">
        <f>IF(H75="","",IFERROR((J75*K75)-L75+M75,0))</f>
        <v/>
      </c>
      <c r="O75" s="12">
        <f>IF(D75="","",IFERROR(VLOOKUP(D75,'Fornecedores'!$A$2:$G$101,7,FALSE),"Não informado"))</f>
        <v/>
      </c>
      <c r="P75" s="6" t="n"/>
      <c r="Q75" s="6" t="n"/>
      <c r="R75" s="15" t="n"/>
      <c r="S75" s="2" t="n"/>
    </row>
    <row r="76">
      <c r="A76" s="2" t="n"/>
      <c r="B76" s="15" t="n"/>
      <c r="C76" s="15" t="n"/>
      <c r="D76" s="16" t="n"/>
      <c r="E76" s="5">
        <f>IF(D76="","",IFERROR(VLOOKUP(D76,'Fornecedores'!$A$2:$G$101,2,FALSE),"Fornecedor não cadastrado"))</f>
        <v/>
      </c>
      <c r="F76" s="5">
        <f>IF(D76="","",IFERROR(VLOOKUP(D76,'Fornecedores'!$A$2:$G$101,3,FALSE),"Não informado"))</f>
        <v/>
      </c>
      <c r="G76" s="5">
        <f>IF(D76="","",IFERROR(VLOOKUP(D76,'Fornecedores'!$A$2:$G$101,4,FALSE),"Não informado"))</f>
        <v/>
      </c>
      <c r="H76" s="2" t="n"/>
      <c r="I76" s="6" t="n"/>
      <c r="J76" s="7" t="n"/>
      <c r="K76" s="17" t="n"/>
      <c r="L76" s="17" t="n"/>
      <c r="M76" s="17" t="n"/>
      <c r="N76" s="18">
        <f>IF(H76="","",IFERROR((J76*K76)-L76+M76,0))</f>
        <v/>
      </c>
      <c r="O76" s="5">
        <f>IF(D76="","",IFERROR(VLOOKUP(D76,'Fornecedores'!$A$2:$G$101,7,FALSE),"Não informado"))</f>
        <v/>
      </c>
      <c r="P76" s="6" t="n"/>
      <c r="Q76" s="6" t="n"/>
      <c r="R76" s="15" t="n"/>
      <c r="S76" s="2" t="n"/>
    </row>
    <row r="77">
      <c r="A77" s="2" t="n"/>
      <c r="B77" s="15" t="n"/>
      <c r="C77" s="15" t="n"/>
      <c r="D77" s="16" t="n"/>
      <c r="E77" s="12">
        <f>IF(D77="","",IFERROR(VLOOKUP(D77,'Fornecedores'!$A$2:$G$101,2,FALSE),"Fornecedor não cadastrado"))</f>
        <v/>
      </c>
      <c r="F77" s="12">
        <f>IF(D77="","",IFERROR(VLOOKUP(D77,'Fornecedores'!$A$2:$G$101,3,FALSE),"Não informado"))</f>
        <v/>
      </c>
      <c r="G77" s="12">
        <f>IF(D77="","",IFERROR(VLOOKUP(D77,'Fornecedores'!$A$2:$G$101,4,FALSE),"Não informado"))</f>
        <v/>
      </c>
      <c r="H77" s="2" t="n"/>
      <c r="I77" s="6" t="n"/>
      <c r="J77" s="7" t="n"/>
      <c r="K77" s="17" t="n"/>
      <c r="L77" s="17" t="n"/>
      <c r="M77" s="17" t="n"/>
      <c r="N77" s="19">
        <f>IF(H77="","",IFERROR((J77*K77)-L77+M77,0))</f>
        <v/>
      </c>
      <c r="O77" s="12">
        <f>IF(D77="","",IFERROR(VLOOKUP(D77,'Fornecedores'!$A$2:$G$101,7,FALSE),"Não informado"))</f>
        <v/>
      </c>
      <c r="P77" s="6" t="n"/>
      <c r="Q77" s="6" t="n"/>
      <c r="R77" s="15" t="n"/>
      <c r="S77" s="2" t="n"/>
    </row>
    <row r="78">
      <c r="A78" s="2" t="n"/>
      <c r="B78" s="15" t="n"/>
      <c r="C78" s="15" t="n"/>
      <c r="D78" s="16" t="n"/>
      <c r="E78" s="5">
        <f>IF(D78="","",IFERROR(VLOOKUP(D78,'Fornecedores'!$A$2:$G$101,2,FALSE),"Fornecedor não cadastrado"))</f>
        <v/>
      </c>
      <c r="F78" s="5">
        <f>IF(D78="","",IFERROR(VLOOKUP(D78,'Fornecedores'!$A$2:$G$101,3,FALSE),"Não informado"))</f>
        <v/>
      </c>
      <c r="G78" s="5">
        <f>IF(D78="","",IFERROR(VLOOKUP(D78,'Fornecedores'!$A$2:$G$101,4,FALSE),"Não informado"))</f>
        <v/>
      </c>
      <c r="H78" s="2" t="n"/>
      <c r="I78" s="6" t="n"/>
      <c r="J78" s="7" t="n"/>
      <c r="K78" s="17" t="n"/>
      <c r="L78" s="17" t="n"/>
      <c r="M78" s="17" t="n"/>
      <c r="N78" s="18">
        <f>IF(H78="","",IFERROR((J78*K78)-L78+M78,0))</f>
        <v/>
      </c>
      <c r="O78" s="5">
        <f>IF(D78="","",IFERROR(VLOOKUP(D78,'Fornecedores'!$A$2:$G$101,7,FALSE),"Não informado"))</f>
        <v/>
      </c>
      <c r="P78" s="6" t="n"/>
      <c r="Q78" s="6" t="n"/>
      <c r="R78" s="15" t="n"/>
      <c r="S78" s="2" t="n"/>
    </row>
    <row r="79">
      <c r="A79" s="2" t="n"/>
      <c r="B79" s="15" t="n"/>
      <c r="C79" s="15" t="n"/>
      <c r="D79" s="16" t="n"/>
      <c r="E79" s="12">
        <f>IF(D79="","",IFERROR(VLOOKUP(D79,'Fornecedores'!$A$2:$G$101,2,FALSE),"Fornecedor não cadastrado"))</f>
        <v/>
      </c>
      <c r="F79" s="12">
        <f>IF(D79="","",IFERROR(VLOOKUP(D79,'Fornecedores'!$A$2:$G$101,3,FALSE),"Não informado"))</f>
        <v/>
      </c>
      <c r="G79" s="12">
        <f>IF(D79="","",IFERROR(VLOOKUP(D79,'Fornecedores'!$A$2:$G$101,4,FALSE),"Não informado"))</f>
        <v/>
      </c>
      <c r="H79" s="2" t="n"/>
      <c r="I79" s="6" t="n"/>
      <c r="J79" s="7" t="n"/>
      <c r="K79" s="17" t="n"/>
      <c r="L79" s="17" t="n"/>
      <c r="M79" s="17" t="n"/>
      <c r="N79" s="19">
        <f>IF(H79="","",IFERROR((J79*K79)-L79+M79,0))</f>
        <v/>
      </c>
      <c r="O79" s="12">
        <f>IF(D79="","",IFERROR(VLOOKUP(D79,'Fornecedores'!$A$2:$G$101,7,FALSE),"Não informado"))</f>
        <v/>
      </c>
      <c r="P79" s="6" t="n"/>
      <c r="Q79" s="6" t="n"/>
      <c r="R79" s="15" t="n"/>
      <c r="S79" s="2" t="n"/>
    </row>
    <row r="80">
      <c r="A80" s="2" t="n"/>
      <c r="B80" s="15" t="n"/>
      <c r="C80" s="15" t="n"/>
      <c r="D80" s="16" t="n"/>
      <c r="E80" s="5">
        <f>IF(D80="","",IFERROR(VLOOKUP(D80,'Fornecedores'!$A$2:$G$101,2,FALSE),"Fornecedor não cadastrado"))</f>
        <v/>
      </c>
      <c r="F80" s="5">
        <f>IF(D80="","",IFERROR(VLOOKUP(D80,'Fornecedores'!$A$2:$G$101,3,FALSE),"Não informado"))</f>
        <v/>
      </c>
      <c r="G80" s="5">
        <f>IF(D80="","",IFERROR(VLOOKUP(D80,'Fornecedores'!$A$2:$G$101,4,FALSE),"Não informado"))</f>
        <v/>
      </c>
      <c r="H80" s="2" t="n"/>
      <c r="I80" s="6" t="n"/>
      <c r="J80" s="7" t="n"/>
      <c r="K80" s="17" t="n"/>
      <c r="L80" s="17" t="n"/>
      <c r="M80" s="17" t="n"/>
      <c r="N80" s="18">
        <f>IF(H80="","",IFERROR((J80*K80)-L80+M80,0))</f>
        <v/>
      </c>
      <c r="O80" s="5">
        <f>IF(D80="","",IFERROR(VLOOKUP(D80,'Fornecedores'!$A$2:$G$101,7,FALSE),"Não informado"))</f>
        <v/>
      </c>
      <c r="P80" s="6" t="n"/>
      <c r="Q80" s="6" t="n"/>
      <c r="R80" s="15" t="n"/>
      <c r="S80" s="2" t="n"/>
    </row>
    <row r="81">
      <c r="A81" s="2" t="n"/>
      <c r="B81" s="15" t="n"/>
      <c r="C81" s="15" t="n"/>
      <c r="D81" s="16" t="n"/>
      <c r="E81" s="12">
        <f>IF(D81="","",IFERROR(VLOOKUP(D81,'Fornecedores'!$A$2:$G$101,2,FALSE),"Fornecedor não cadastrado"))</f>
        <v/>
      </c>
      <c r="F81" s="12">
        <f>IF(D81="","",IFERROR(VLOOKUP(D81,'Fornecedores'!$A$2:$G$101,3,FALSE),"Não informado"))</f>
        <v/>
      </c>
      <c r="G81" s="12">
        <f>IF(D81="","",IFERROR(VLOOKUP(D81,'Fornecedores'!$A$2:$G$101,4,FALSE),"Não informado"))</f>
        <v/>
      </c>
      <c r="H81" s="2" t="n"/>
      <c r="I81" s="6" t="n"/>
      <c r="J81" s="7" t="n"/>
      <c r="K81" s="17" t="n"/>
      <c r="L81" s="17" t="n"/>
      <c r="M81" s="17" t="n"/>
      <c r="N81" s="19">
        <f>IF(H81="","",IFERROR((J81*K81)-L81+M81,0))</f>
        <v/>
      </c>
      <c r="O81" s="12">
        <f>IF(D81="","",IFERROR(VLOOKUP(D81,'Fornecedores'!$A$2:$G$101,7,FALSE),"Não informado"))</f>
        <v/>
      </c>
      <c r="P81" s="6" t="n"/>
      <c r="Q81" s="6" t="n"/>
      <c r="R81" s="15" t="n"/>
      <c r="S81" s="2" t="n"/>
    </row>
    <row r="82">
      <c r="A82" s="2" t="n"/>
      <c r="B82" s="15" t="n"/>
      <c r="C82" s="15" t="n"/>
      <c r="D82" s="16" t="n"/>
      <c r="E82" s="5">
        <f>IF(D82="","",IFERROR(VLOOKUP(D82,'Fornecedores'!$A$2:$G$101,2,FALSE),"Fornecedor não cadastrado"))</f>
        <v/>
      </c>
      <c r="F82" s="5">
        <f>IF(D82="","",IFERROR(VLOOKUP(D82,'Fornecedores'!$A$2:$G$101,3,FALSE),"Não informado"))</f>
        <v/>
      </c>
      <c r="G82" s="5">
        <f>IF(D82="","",IFERROR(VLOOKUP(D82,'Fornecedores'!$A$2:$G$101,4,FALSE),"Não informado"))</f>
        <v/>
      </c>
      <c r="H82" s="2" t="n"/>
      <c r="I82" s="6" t="n"/>
      <c r="J82" s="7" t="n"/>
      <c r="K82" s="17" t="n"/>
      <c r="L82" s="17" t="n"/>
      <c r="M82" s="17" t="n"/>
      <c r="N82" s="18">
        <f>IF(H82="","",IFERROR((J82*K82)-L82+M82,0))</f>
        <v/>
      </c>
      <c r="O82" s="5">
        <f>IF(D82="","",IFERROR(VLOOKUP(D82,'Fornecedores'!$A$2:$G$101,7,FALSE),"Não informado"))</f>
        <v/>
      </c>
      <c r="P82" s="6" t="n"/>
      <c r="Q82" s="6" t="n"/>
      <c r="R82" s="15" t="n"/>
      <c r="S82" s="2" t="n"/>
    </row>
    <row r="83">
      <c r="A83" s="2" t="n"/>
      <c r="B83" s="15" t="n"/>
      <c r="C83" s="15" t="n"/>
      <c r="D83" s="16" t="n"/>
      <c r="E83" s="12">
        <f>IF(D83="","",IFERROR(VLOOKUP(D83,'Fornecedores'!$A$2:$G$101,2,FALSE),"Fornecedor não cadastrado"))</f>
        <v/>
      </c>
      <c r="F83" s="12">
        <f>IF(D83="","",IFERROR(VLOOKUP(D83,'Fornecedores'!$A$2:$G$101,3,FALSE),"Não informado"))</f>
        <v/>
      </c>
      <c r="G83" s="12">
        <f>IF(D83="","",IFERROR(VLOOKUP(D83,'Fornecedores'!$A$2:$G$101,4,FALSE),"Não informado"))</f>
        <v/>
      </c>
      <c r="H83" s="2" t="n"/>
      <c r="I83" s="6" t="n"/>
      <c r="J83" s="7" t="n"/>
      <c r="K83" s="17" t="n"/>
      <c r="L83" s="17" t="n"/>
      <c r="M83" s="17" t="n"/>
      <c r="N83" s="19">
        <f>IF(H83="","",IFERROR((J83*K83)-L83+M83,0))</f>
        <v/>
      </c>
      <c r="O83" s="12">
        <f>IF(D83="","",IFERROR(VLOOKUP(D83,'Fornecedores'!$A$2:$G$101,7,FALSE),"Não informado"))</f>
        <v/>
      </c>
      <c r="P83" s="6" t="n"/>
      <c r="Q83" s="6" t="n"/>
      <c r="R83" s="15" t="n"/>
      <c r="S83" s="2" t="n"/>
    </row>
    <row r="84">
      <c r="A84" s="2" t="n"/>
      <c r="B84" s="15" t="n"/>
      <c r="C84" s="15" t="n"/>
      <c r="D84" s="16" t="n"/>
      <c r="E84" s="5">
        <f>IF(D84="","",IFERROR(VLOOKUP(D84,'Fornecedores'!$A$2:$G$101,2,FALSE),"Fornecedor não cadastrado"))</f>
        <v/>
      </c>
      <c r="F84" s="5">
        <f>IF(D84="","",IFERROR(VLOOKUP(D84,'Fornecedores'!$A$2:$G$101,3,FALSE),"Não informado"))</f>
        <v/>
      </c>
      <c r="G84" s="5">
        <f>IF(D84="","",IFERROR(VLOOKUP(D84,'Fornecedores'!$A$2:$G$101,4,FALSE),"Não informado"))</f>
        <v/>
      </c>
      <c r="H84" s="2" t="n"/>
      <c r="I84" s="6" t="n"/>
      <c r="J84" s="7" t="n"/>
      <c r="K84" s="17" t="n"/>
      <c r="L84" s="17" t="n"/>
      <c r="M84" s="17" t="n"/>
      <c r="N84" s="18">
        <f>IF(H84="","",IFERROR((J84*K84)-L84+M84,0))</f>
        <v/>
      </c>
      <c r="O84" s="5">
        <f>IF(D84="","",IFERROR(VLOOKUP(D84,'Fornecedores'!$A$2:$G$101,7,FALSE),"Não informado"))</f>
        <v/>
      </c>
      <c r="P84" s="6" t="n"/>
      <c r="Q84" s="6" t="n"/>
      <c r="R84" s="15" t="n"/>
      <c r="S84" s="2" t="n"/>
    </row>
    <row r="85">
      <c r="A85" s="2" t="n"/>
      <c r="B85" s="15" t="n"/>
      <c r="C85" s="15" t="n"/>
      <c r="D85" s="16" t="n"/>
      <c r="E85" s="12">
        <f>IF(D85="","",IFERROR(VLOOKUP(D85,'Fornecedores'!$A$2:$G$101,2,FALSE),"Fornecedor não cadastrado"))</f>
        <v/>
      </c>
      <c r="F85" s="12">
        <f>IF(D85="","",IFERROR(VLOOKUP(D85,'Fornecedores'!$A$2:$G$101,3,FALSE),"Não informado"))</f>
        <v/>
      </c>
      <c r="G85" s="12">
        <f>IF(D85="","",IFERROR(VLOOKUP(D85,'Fornecedores'!$A$2:$G$101,4,FALSE),"Não informado"))</f>
        <v/>
      </c>
      <c r="H85" s="2" t="n"/>
      <c r="I85" s="6" t="n"/>
      <c r="J85" s="7" t="n"/>
      <c r="K85" s="17" t="n"/>
      <c r="L85" s="17" t="n"/>
      <c r="M85" s="17" t="n"/>
      <c r="N85" s="19">
        <f>IF(H85="","",IFERROR((J85*K85)-L85+M85,0))</f>
        <v/>
      </c>
      <c r="O85" s="12">
        <f>IF(D85="","",IFERROR(VLOOKUP(D85,'Fornecedores'!$A$2:$G$101,7,FALSE),"Não informado"))</f>
        <v/>
      </c>
      <c r="P85" s="6" t="n"/>
      <c r="Q85" s="6" t="n"/>
      <c r="R85" s="15" t="n"/>
      <c r="S85" s="2" t="n"/>
    </row>
    <row r="86">
      <c r="A86" s="2" t="n"/>
      <c r="B86" s="15" t="n"/>
      <c r="C86" s="15" t="n"/>
      <c r="D86" s="16" t="n"/>
      <c r="E86" s="5">
        <f>IF(D86="","",IFERROR(VLOOKUP(D86,'Fornecedores'!$A$2:$G$101,2,FALSE),"Fornecedor não cadastrado"))</f>
        <v/>
      </c>
      <c r="F86" s="5">
        <f>IF(D86="","",IFERROR(VLOOKUP(D86,'Fornecedores'!$A$2:$G$101,3,FALSE),"Não informado"))</f>
        <v/>
      </c>
      <c r="G86" s="5">
        <f>IF(D86="","",IFERROR(VLOOKUP(D86,'Fornecedores'!$A$2:$G$101,4,FALSE),"Não informado"))</f>
        <v/>
      </c>
      <c r="H86" s="2" t="n"/>
      <c r="I86" s="6" t="n"/>
      <c r="J86" s="7" t="n"/>
      <c r="K86" s="17" t="n"/>
      <c r="L86" s="17" t="n"/>
      <c r="M86" s="17" t="n"/>
      <c r="N86" s="18">
        <f>IF(H86="","",IFERROR((J86*K86)-L86+M86,0))</f>
        <v/>
      </c>
      <c r="O86" s="5">
        <f>IF(D86="","",IFERROR(VLOOKUP(D86,'Fornecedores'!$A$2:$G$101,7,FALSE),"Não informado"))</f>
        <v/>
      </c>
      <c r="P86" s="6" t="n"/>
      <c r="Q86" s="6" t="n"/>
      <c r="R86" s="15" t="n"/>
      <c r="S86" s="2" t="n"/>
    </row>
    <row r="87">
      <c r="A87" s="2" t="n"/>
      <c r="B87" s="15" t="n"/>
      <c r="C87" s="15" t="n"/>
      <c r="D87" s="16" t="n"/>
      <c r="E87" s="12">
        <f>IF(D87="","",IFERROR(VLOOKUP(D87,'Fornecedores'!$A$2:$G$101,2,FALSE),"Fornecedor não cadastrado"))</f>
        <v/>
      </c>
      <c r="F87" s="12">
        <f>IF(D87="","",IFERROR(VLOOKUP(D87,'Fornecedores'!$A$2:$G$101,3,FALSE),"Não informado"))</f>
        <v/>
      </c>
      <c r="G87" s="12">
        <f>IF(D87="","",IFERROR(VLOOKUP(D87,'Fornecedores'!$A$2:$G$101,4,FALSE),"Não informado"))</f>
        <v/>
      </c>
      <c r="H87" s="2" t="n"/>
      <c r="I87" s="6" t="n"/>
      <c r="J87" s="7" t="n"/>
      <c r="K87" s="17" t="n"/>
      <c r="L87" s="17" t="n"/>
      <c r="M87" s="17" t="n"/>
      <c r="N87" s="19">
        <f>IF(H87="","",IFERROR((J87*K87)-L87+M87,0))</f>
        <v/>
      </c>
      <c r="O87" s="12">
        <f>IF(D87="","",IFERROR(VLOOKUP(D87,'Fornecedores'!$A$2:$G$101,7,FALSE),"Não informado"))</f>
        <v/>
      </c>
      <c r="P87" s="6" t="n"/>
      <c r="Q87" s="6" t="n"/>
      <c r="R87" s="15" t="n"/>
      <c r="S87" s="2" t="n"/>
    </row>
    <row r="88">
      <c r="A88" s="2" t="n"/>
      <c r="B88" s="15" t="n"/>
      <c r="C88" s="15" t="n"/>
      <c r="D88" s="16" t="n"/>
      <c r="E88" s="5">
        <f>IF(D88="","",IFERROR(VLOOKUP(D88,'Fornecedores'!$A$2:$G$101,2,FALSE),"Fornecedor não cadastrado"))</f>
        <v/>
      </c>
      <c r="F88" s="5">
        <f>IF(D88="","",IFERROR(VLOOKUP(D88,'Fornecedores'!$A$2:$G$101,3,FALSE),"Não informado"))</f>
        <v/>
      </c>
      <c r="G88" s="5">
        <f>IF(D88="","",IFERROR(VLOOKUP(D88,'Fornecedores'!$A$2:$G$101,4,FALSE),"Não informado"))</f>
        <v/>
      </c>
      <c r="H88" s="2" t="n"/>
      <c r="I88" s="6" t="n"/>
      <c r="J88" s="7" t="n"/>
      <c r="K88" s="17" t="n"/>
      <c r="L88" s="17" t="n"/>
      <c r="M88" s="17" t="n"/>
      <c r="N88" s="18">
        <f>IF(H88="","",IFERROR((J88*K88)-L88+M88,0))</f>
        <v/>
      </c>
      <c r="O88" s="5">
        <f>IF(D88="","",IFERROR(VLOOKUP(D88,'Fornecedores'!$A$2:$G$101,7,FALSE),"Não informado"))</f>
        <v/>
      </c>
      <c r="P88" s="6" t="n"/>
      <c r="Q88" s="6" t="n"/>
      <c r="R88" s="15" t="n"/>
      <c r="S88" s="2" t="n"/>
    </row>
    <row r="89">
      <c r="A89" s="2" t="n"/>
      <c r="B89" s="15" t="n"/>
      <c r="C89" s="15" t="n"/>
      <c r="D89" s="16" t="n"/>
      <c r="E89" s="12">
        <f>IF(D89="","",IFERROR(VLOOKUP(D89,'Fornecedores'!$A$2:$G$101,2,FALSE),"Fornecedor não cadastrado"))</f>
        <v/>
      </c>
      <c r="F89" s="12">
        <f>IF(D89="","",IFERROR(VLOOKUP(D89,'Fornecedores'!$A$2:$G$101,3,FALSE),"Não informado"))</f>
        <v/>
      </c>
      <c r="G89" s="12">
        <f>IF(D89="","",IFERROR(VLOOKUP(D89,'Fornecedores'!$A$2:$G$101,4,FALSE),"Não informado"))</f>
        <v/>
      </c>
      <c r="H89" s="2" t="n"/>
      <c r="I89" s="6" t="n"/>
      <c r="J89" s="7" t="n"/>
      <c r="K89" s="17" t="n"/>
      <c r="L89" s="17" t="n"/>
      <c r="M89" s="17" t="n"/>
      <c r="N89" s="19">
        <f>IF(H89="","",IFERROR((J89*K89)-L89+M89,0))</f>
        <v/>
      </c>
      <c r="O89" s="12">
        <f>IF(D89="","",IFERROR(VLOOKUP(D89,'Fornecedores'!$A$2:$G$101,7,FALSE),"Não informado"))</f>
        <v/>
      </c>
      <c r="P89" s="6" t="n"/>
      <c r="Q89" s="6" t="n"/>
      <c r="R89" s="15" t="n"/>
      <c r="S89" s="2" t="n"/>
    </row>
    <row r="90">
      <c r="A90" s="2" t="n"/>
      <c r="B90" s="15" t="n"/>
      <c r="C90" s="15" t="n"/>
      <c r="D90" s="16" t="n"/>
      <c r="E90" s="5">
        <f>IF(D90="","",IFERROR(VLOOKUP(D90,'Fornecedores'!$A$2:$G$101,2,FALSE),"Fornecedor não cadastrado"))</f>
        <v/>
      </c>
      <c r="F90" s="5">
        <f>IF(D90="","",IFERROR(VLOOKUP(D90,'Fornecedores'!$A$2:$G$101,3,FALSE),"Não informado"))</f>
        <v/>
      </c>
      <c r="G90" s="5">
        <f>IF(D90="","",IFERROR(VLOOKUP(D90,'Fornecedores'!$A$2:$G$101,4,FALSE),"Não informado"))</f>
        <v/>
      </c>
      <c r="H90" s="2" t="n"/>
      <c r="I90" s="6" t="n"/>
      <c r="J90" s="7" t="n"/>
      <c r="K90" s="17" t="n"/>
      <c r="L90" s="17" t="n"/>
      <c r="M90" s="17" t="n"/>
      <c r="N90" s="18">
        <f>IF(H90="","",IFERROR((J90*K90)-L90+M90,0))</f>
        <v/>
      </c>
      <c r="O90" s="5">
        <f>IF(D90="","",IFERROR(VLOOKUP(D90,'Fornecedores'!$A$2:$G$101,7,FALSE),"Não informado"))</f>
        <v/>
      </c>
      <c r="P90" s="6" t="n"/>
      <c r="Q90" s="6" t="n"/>
      <c r="R90" s="15" t="n"/>
      <c r="S90" s="2" t="n"/>
    </row>
    <row r="91">
      <c r="A91" s="2" t="n"/>
      <c r="B91" s="15" t="n"/>
      <c r="C91" s="15" t="n"/>
      <c r="D91" s="16" t="n"/>
      <c r="E91" s="12">
        <f>IF(D91="","",IFERROR(VLOOKUP(D91,'Fornecedores'!$A$2:$G$101,2,FALSE),"Fornecedor não cadastrado"))</f>
        <v/>
      </c>
      <c r="F91" s="12">
        <f>IF(D91="","",IFERROR(VLOOKUP(D91,'Fornecedores'!$A$2:$G$101,3,FALSE),"Não informado"))</f>
        <v/>
      </c>
      <c r="G91" s="12">
        <f>IF(D91="","",IFERROR(VLOOKUP(D91,'Fornecedores'!$A$2:$G$101,4,FALSE),"Não informado"))</f>
        <v/>
      </c>
      <c r="H91" s="2" t="n"/>
      <c r="I91" s="6" t="n"/>
      <c r="J91" s="7" t="n"/>
      <c r="K91" s="17" t="n"/>
      <c r="L91" s="17" t="n"/>
      <c r="M91" s="17" t="n"/>
      <c r="N91" s="19">
        <f>IF(H91="","",IFERROR((J91*K91)-L91+M91,0))</f>
        <v/>
      </c>
      <c r="O91" s="12">
        <f>IF(D91="","",IFERROR(VLOOKUP(D91,'Fornecedores'!$A$2:$G$101,7,FALSE),"Não informado"))</f>
        <v/>
      </c>
      <c r="P91" s="6" t="n"/>
      <c r="Q91" s="6" t="n"/>
      <c r="R91" s="15" t="n"/>
      <c r="S91" s="2" t="n"/>
    </row>
    <row r="92">
      <c r="A92" s="2" t="n"/>
      <c r="B92" s="15" t="n"/>
      <c r="C92" s="15" t="n"/>
      <c r="D92" s="16" t="n"/>
      <c r="E92" s="5">
        <f>IF(D92="","",IFERROR(VLOOKUP(D92,'Fornecedores'!$A$2:$G$101,2,FALSE),"Fornecedor não cadastrado"))</f>
        <v/>
      </c>
      <c r="F92" s="5">
        <f>IF(D92="","",IFERROR(VLOOKUP(D92,'Fornecedores'!$A$2:$G$101,3,FALSE),"Não informado"))</f>
        <v/>
      </c>
      <c r="G92" s="5">
        <f>IF(D92="","",IFERROR(VLOOKUP(D92,'Fornecedores'!$A$2:$G$101,4,FALSE),"Não informado"))</f>
        <v/>
      </c>
      <c r="H92" s="2" t="n"/>
      <c r="I92" s="6" t="n"/>
      <c r="J92" s="7" t="n"/>
      <c r="K92" s="17" t="n"/>
      <c r="L92" s="17" t="n"/>
      <c r="M92" s="17" t="n"/>
      <c r="N92" s="18">
        <f>IF(H92="","",IFERROR((J92*K92)-L92+M92,0))</f>
        <v/>
      </c>
      <c r="O92" s="5">
        <f>IF(D92="","",IFERROR(VLOOKUP(D92,'Fornecedores'!$A$2:$G$101,7,FALSE),"Não informado"))</f>
        <v/>
      </c>
      <c r="P92" s="6" t="n"/>
      <c r="Q92" s="6" t="n"/>
      <c r="R92" s="15" t="n"/>
      <c r="S92" s="2" t="n"/>
    </row>
    <row r="93">
      <c r="A93" s="2" t="n"/>
      <c r="B93" s="15" t="n"/>
      <c r="C93" s="15" t="n"/>
      <c r="D93" s="16" t="n"/>
      <c r="E93" s="12">
        <f>IF(D93="","",IFERROR(VLOOKUP(D93,'Fornecedores'!$A$2:$G$101,2,FALSE),"Fornecedor não cadastrado"))</f>
        <v/>
      </c>
      <c r="F93" s="12">
        <f>IF(D93="","",IFERROR(VLOOKUP(D93,'Fornecedores'!$A$2:$G$101,3,FALSE),"Não informado"))</f>
        <v/>
      </c>
      <c r="G93" s="12">
        <f>IF(D93="","",IFERROR(VLOOKUP(D93,'Fornecedores'!$A$2:$G$101,4,FALSE),"Não informado"))</f>
        <v/>
      </c>
      <c r="H93" s="2" t="n"/>
      <c r="I93" s="6" t="n"/>
      <c r="J93" s="7" t="n"/>
      <c r="K93" s="17" t="n"/>
      <c r="L93" s="17" t="n"/>
      <c r="M93" s="17" t="n"/>
      <c r="N93" s="19">
        <f>IF(H93="","",IFERROR((J93*K93)-L93+M93,0))</f>
        <v/>
      </c>
      <c r="O93" s="12">
        <f>IF(D93="","",IFERROR(VLOOKUP(D93,'Fornecedores'!$A$2:$G$101,7,FALSE),"Não informado"))</f>
        <v/>
      </c>
      <c r="P93" s="6" t="n"/>
      <c r="Q93" s="6" t="n"/>
      <c r="R93" s="15" t="n"/>
      <c r="S93" s="2" t="n"/>
    </row>
    <row r="94">
      <c r="A94" s="2" t="n"/>
      <c r="B94" s="15" t="n"/>
      <c r="C94" s="15" t="n"/>
      <c r="D94" s="16" t="n"/>
      <c r="E94" s="5">
        <f>IF(D94="","",IFERROR(VLOOKUP(D94,'Fornecedores'!$A$2:$G$101,2,FALSE),"Fornecedor não cadastrado"))</f>
        <v/>
      </c>
      <c r="F94" s="5">
        <f>IF(D94="","",IFERROR(VLOOKUP(D94,'Fornecedores'!$A$2:$G$101,3,FALSE),"Não informado"))</f>
        <v/>
      </c>
      <c r="G94" s="5">
        <f>IF(D94="","",IFERROR(VLOOKUP(D94,'Fornecedores'!$A$2:$G$101,4,FALSE),"Não informado"))</f>
        <v/>
      </c>
      <c r="H94" s="2" t="n"/>
      <c r="I94" s="6" t="n"/>
      <c r="J94" s="7" t="n"/>
      <c r="K94" s="17" t="n"/>
      <c r="L94" s="17" t="n"/>
      <c r="M94" s="17" t="n"/>
      <c r="N94" s="18">
        <f>IF(H94="","",IFERROR((J94*K94)-L94+M94,0))</f>
        <v/>
      </c>
      <c r="O94" s="5">
        <f>IF(D94="","",IFERROR(VLOOKUP(D94,'Fornecedores'!$A$2:$G$101,7,FALSE),"Não informado"))</f>
        <v/>
      </c>
      <c r="P94" s="6" t="n"/>
      <c r="Q94" s="6" t="n"/>
      <c r="R94" s="15" t="n"/>
      <c r="S94" s="2" t="n"/>
    </row>
    <row r="95">
      <c r="A95" s="2" t="n"/>
      <c r="B95" s="15" t="n"/>
      <c r="C95" s="15" t="n"/>
      <c r="D95" s="16" t="n"/>
      <c r="E95" s="12">
        <f>IF(D95="","",IFERROR(VLOOKUP(D95,'Fornecedores'!$A$2:$G$101,2,FALSE),"Fornecedor não cadastrado"))</f>
        <v/>
      </c>
      <c r="F95" s="12">
        <f>IF(D95="","",IFERROR(VLOOKUP(D95,'Fornecedores'!$A$2:$G$101,3,FALSE),"Não informado"))</f>
        <v/>
      </c>
      <c r="G95" s="12">
        <f>IF(D95="","",IFERROR(VLOOKUP(D95,'Fornecedores'!$A$2:$G$101,4,FALSE),"Não informado"))</f>
        <v/>
      </c>
      <c r="H95" s="2" t="n"/>
      <c r="I95" s="6" t="n"/>
      <c r="J95" s="7" t="n"/>
      <c r="K95" s="17" t="n"/>
      <c r="L95" s="17" t="n"/>
      <c r="M95" s="17" t="n"/>
      <c r="N95" s="19">
        <f>IF(H95="","",IFERROR((J95*K95)-L95+M95,0))</f>
        <v/>
      </c>
      <c r="O95" s="12">
        <f>IF(D95="","",IFERROR(VLOOKUP(D95,'Fornecedores'!$A$2:$G$101,7,FALSE),"Não informado"))</f>
        <v/>
      </c>
      <c r="P95" s="6" t="n"/>
      <c r="Q95" s="6" t="n"/>
      <c r="R95" s="15" t="n"/>
      <c r="S95" s="2" t="n"/>
    </row>
    <row r="96">
      <c r="A96" s="2" t="n"/>
      <c r="B96" s="15" t="n"/>
      <c r="C96" s="15" t="n"/>
      <c r="D96" s="16" t="n"/>
      <c r="E96" s="5">
        <f>IF(D96="","",IFERROR(VLOOKUP(D96,'Fornecedores'!$A$2:$G$101,2,FALSE),"Fornecedor não cadastrado"))</f>
        <v/>
      </c>
      <c r="F96" s="5">
        <f>IF(D96="","",IFERROR(VLOOKUP(D96,'Fornecedores'!$A$2:$G$101,3,FALSE),"Não informado"))</f>
        <v/>
      </c>
      <c r="G96" s="5">
        <f>IF(D96="","",IFERROR(VLOOKUP(D96,'Fornecedores'!$A$2:$G$101,4,FALSE),"Não informado"))</f>
        <v/>
      </c>
      <c r="H96" s="2" t="n"/>
      <c r="I96" s="6" t="n"/>
      <c r="J96" s="7" t="n"/>
      <c r="K96" s="17" t="n"/>
      <c r="L96" s="17" t="n"/>
      <c r="M96" s="17" t="n"/>
      <c r="N96" s="18">
        <f>IF(H96="","",IFERROR((J96*K96)-L96+M96,0))</f>
        <v/>
      </c>
      <c r="O96" s="5">
        <f>IF(D96="","",IFERROR(VLOOKUP(D96,'Fornecedores'!$A$2:$G$101,7,FALSE),"Não informado"))</f>
        <v/>
      </c>
      <c r="P96" s="6" t="n"/>
      <c r="Q96" s="6" t="n"/>
      <c r="R96" s="15" t="n"/>
      <c r="S96" s="2" t="n"/>
    </row>
    <row r="97">
      <c r="A97" s="2" t="n"/>
      <c r="B97" s="15" t="n"/>
      <c r="C97" s="15" t="n"/>
      <c r="D97" s="16" t="n"/>
      <c r="E97" s="12">
        <f>IF(D97="","",IFERROR(VLOOKUP(D97,'Fornecedores'!$A$2:$G$101,2,FALSE),"Fornecedor não cadastrado"))</f>
        <v/>
      </c>
      <c r="F97" s="12">
        <f>IF(D97="","",IFERROR(VLOOKUP(D97,'Fornecedores'!$A$2:$G$101,3,FALSE),"Não informado"))</f>
        <v/>
      </c>
      <c r="G97" s="12">
        <f>IF(D97="","",IFERROR(VLOOKUP(D97,'Fornecedores'!$A$2:$G$101,4,FALSE),"Não informado"))</f>
        <v/>
      </c>
      <c r="H97" s="2" t="n"/>
      <c r="I97" s="6" t="n"/>
      <c r="J97" s="7" t="n"/>
      <c r="K97" s="17" t="n"/>
      <c r="L97" s="17" t="n"/>
      <c r="M97" s="17" t="n"/>
      <c r="N97" s="19">
        <f>IF(H97="","",IFERROR((J97*K97)-L97+M97,0))</f>
        <v/>
      </c>
      <c r="O97" s="12">
        <f>IF(D97="","",IFERROR(VLOOKUP(D97,'Fornecedores'!$A$2:$G$101,7,FALSE),"Não informado"))</f>
        <v/>
      </c>
      <c r="P97" s="6" t="n"/>
      <c r="Q97" s="6" t="n"/>
      <c r="R97" s="15" t="n"/>
      <c r="S97" s="2" t="n"/>
    </row>
    <row r="98">
      <c r="A98" s="2" t="n"/>
      <c r="B98" s="15" t="n"/>
      <c r="C98" s="15" t="n"/>
      <c r="D98" s="16" t="n"/>
      <c r="E98" s="5">
        <f>IF(D98="","",IFERROR(VLOOKUP(D98,'Fornecedores'!$A$2:$G$101,2,FALSE),"Fornecedor não cadastrado"))</f>
        <v/>
      </c>
      <c r="F98" s="5">
        <f>IF(D98="","",IFERROR(VLOOKUP(D98,'Fornecedores'!$A$2:$G$101,3,FALSE),"Não informado"))</f>
        <v/>
      </c>
      <c r="G98" s="5">
        <f>IF(D98="","",IFERROR(VLOOKUP(D98,'Fornecedores'!$A$2:$G$101,4,FALSE),"Não informado"))</f>
        <v/>
      </c>
      <c r="H98" s="2" t="n"/>
      <c r="I98" s="6" t="n"/>
      <c r="J98" s="7" t="n"/>
      <c r="K98" s="17" t="n"/>
      <c r="L98" s="17" t="n"/>
      <c r="M98" s="17" t="n"/>
      <c r="N98" s="18">
        <f>IF(H98="","",IFERROR((J98*K98)-L98+M98,0))</f>
        <v/>
      </c>
      <c r="O98" s="5">
        <f>IF(D98="","",IFERROR(VLOOKUP(D98,'Fornecedores'!$A$2:$G$101,7,FALSE),"Não informado"))</f>
        <v/>
      </c>
      <c r="P98" s="6" t="n"/>
      <c r="Q98" s="6" t="n"/>
      <c r="R98" s="15" t="n"/>
      <c r="S98" s="2" t="n"/>
    </row>
    <row r="99">
      <c r="A99" s="2" t="n"/>
      <c r="B99" s="15" t="n"/>
      <c r="C99" s="15" t="n"/>
      <c r="D99" s="16" t="n"/>
      <c r="E99" s="12">
        <f>IF(D99="","",IFERROR(VLOOKUP(D99,'Fornecedores'!$A$2:$G$101,2,FALSE),"Fornecedor não cadastrado"))</f>
        <v/>
      </c>
      <c r="F99" s="12">
        <f>IF(D99="","",IFERROR(VLOOKUP(D99,'Fornecedores'!$A$2:$G$101,3,FALSE),"Não informado"))</f>
        <v/>
      </c>
      <c r="G99" s="12">
        <f>IF(D99="","",IFERROR(VLOOKUP(D99,'Fornecedores'!$A$2:$G$101,4,FALSE),"Não informado"))</f>
        <v/>
      </c>
      <c r="H99" s="2" t="n"/>
      <c r="I99" s="6" t="n"/>
      <c r="J99" s="7" t="n"/>
      <c r="K99" s="17" t="n"/>
      <c r="L99" s="17" t="n"/>
      <c r="M99" s="17" t="n"/>
      <c r="N99" s="19">
        <f>IF(H99="","",IFERROR((J99*K99)-L99+M99,0))</f>
        <v/>
      </c>
      <c r="O99" s="12">
        <f>IF(D99="","",IFERROR(VLOOKUP(D99,'Fornecedores'!$A$2:$G$101,7,FALSE),"Não informado"))</f>
        <v/>
      </c>
      <c r="P99" s="6" t="n"/>
      <c r="Q99" s="6" t="n"/>
      <c r="R99" s="15" t="n"/>
      <c r="S99" s="2" t="n"/>
    </row>
    <row r="100">
      <c r="A100" s="2" t="n"/>
      <c r="B100" s="15" t="n"/>
      <c r="C100" s="15" t="n"/>
      <c r="D100" s="16" t="n"/>
      <c r="E100" s="5">
        <f>IF(D100="","",IFERROR(VLOOKUP(D100,'Fornecedores'!$A$2:$G$101,2,FALSE),"Fornecedor não cadastrado"))</f>
        <v/>
      </c>
      <c r="F100" s="5">
        <f>IF(D100="","",IFERROR(VLOOKUP(D100,'Fornecedores'!$A$2:$G$101,3,FALSE),"Não informado"))</f>
        <v/>
      </c>
      <c r="G100" s="5">
        <f>IF(D100="","",IFERROR(VLOOKUP(D100,'Fornecedores'!$A$2:$G$101,4,FALSE),"Não informado"))</f>
        <v/>
      </c>
      <c r="H100" s="2" t="n"/>
      <c r="I100" s="6" t="n"/>
      <c r="J100" s="7" t="n"/>
      <c r="K100" s="17" t="n"/>
      <c r="L100" s="17" t="n"/>
      <c r="M100" s="17" t="n"/>
      <c r="N100" s="18">
        <f>IF(H100="","",IFERROR((J100*K100)-L100+M100,0))</f>
        <v/>
      </c>
      <c r="O100" s="5">
        <f>IF(D100="","",IFERROR(VLOOKUP(D100,'Fornecedores'!$A$2:$G$101,7,FALSE),"Não informado"))</f>
        <v/>
      </c>
      <c r="P100" s="6" t="n"/>
      <c r="Q100" s="6" t="n"/>
      <c r="R100" s="15" t="n"/>
      <c r="S100" s="2" t="n"/>
    </row>
    <row r="101">
      <c r="A101" s="2" t="n"/>
      <c r="B101" s="15" t="n"/>
      <c r="C101" s="15" t="n"/>
      <c r="D101" s="16" t="n"/>
      <c r="E101" s="12">
        <f>IF(D101="","",IFERROR(VLOOKUP(D101,'Fornecedores'!$A$2:$G$101,2,FALSE),"Fornecedor não cadastrado"))</f>
        <v/>
      </c>
      <c r="F101" s="12">
        <f>IF(D101="","",IFERROR(VLOOKUP(D101,'Fornecedores'!$A$2:$G$101,3,FALSE),"Não informado"))</f>
        <v/>
      </c>
      <c r="G101" s="12">
        <f>IF(D101="","",IFERROR(VLOOKUP(D101,'Fornecedores'!$A$2:$G$101,4,FALSE),"Não informado"))</f>
        <v/>
      </c>
      <c r="H101" s="2" t="n"/>
      <c r="I101" s="6" t="n"/>
      <c r="J101" s="7" t="n"/>
      <c r="K101" s="17" t="n"/>
      <c r="L101" s="17" t="n"/>
      <c r="M101" s="17" t="n"/>
      <c r="N101" s="19">
        <f>IF(H101="","",IFERROR((J101*K101)-L101+M101,0))</f>
        <v/>
      </c>
      <c r="O101" s="12">
        <f>IF(D101="","",IFERROR(VLOOKUP(D101,'Fornecedores'!$A$2:$G$101,7,FALSE),"Não informado"))</f>
        <v/>
      </c>
      <c r="P101" s="6" t="n"/>
      <c r="Q101" s="6" t="n"/>
      <c r="R101" s="15" t="n"/>
      <c r="S101" s="2" t="n"/>
    </row>
  </sheetData>
  <autoFilter ref="A1:S101"/>
  <conditionalFormatting sqref="N2:N101">
    <cfRule type="cellIs" priority="1" operator="greaterThan" dxfId="0">
      <formula>0</formula>
    </cfRule>
  </conditionalFormatting>
  <conditionalFormatting sqref="A2:S101">
    <cfRule type="expression" priority="2" dxfId="1" stopIfTrue="1">
      <formula>$P2="Cancelado"</formula>
    </cfRule>
  </conditionalFormatting>
  <dataValidations count="4">
    <dataValidation sqref="P2:P101" showErrorMessage="1" showInputMessage="1" allowBlank="1" errorTitle="Status inválido" error="Selecione um status da lista." promptTitle="Status do pedido" prompt="Selecione o status atual do item." type="list">
      <formula1>"Em aberto,Aprovado,Parcialmente recebido,Recebido,Cancelado"</formula1>
    </dataValidation>
    <dataValidation sqref="Q2:Q101" showErrorMessage="1" showInputMessage="1" allowBlank="1" errorTitle="Resposta inválida" error="Selecione Sim ou Não." type="list">
      <formula1>"Sim,Não"</formula1>
    </dataValidation>
    <dataValidation sqref="I2:I101" showErrorMessage="1" showInputMessage="1" allowBlank="1" errorTitle="Unidade inválida" error="Selecione uma unidade da lista." type="list">
      <formula1>"Unidade,Caixa,Pacote,Rolo,Fardo,Kit"</formula1>
    </dataValidation>
    <dataValidation sqref="D2:D101" showErrorMessage="1" showInputMessage="1" allowBlank="1" errorTitle="CNPJ não cadastrado" error="Selecione um CNPJ existente na aba Fornecedores." type="list">
      <formula1>'Fornecedores'!$A$2:$A$101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8" customWidth="1" min="2" max="2"/>
    <col width="20" customWidth="1" min="3" max="3"/>
    <col width="28" customWidth="1" min="4" max="4"/>
    <col width="22" customWidth="1" min="5" max="5"/>
    <col width="18" customWidth="1" min="6" max="6"/>
    <col width="24" customWidth="1" min="7" max="7"/>
  </cols>
  <sheetData>
    <row r="1" ht="30" customHeight="1">
      <c r="A1" s="1" t="inlineStr">
        <is>
          <t>CNPJ</t>
        </is>
      </c>
      <c r="B1" s="1" t="inlineStr">
        <is>
          <t>Fornecedor</t>
        </is>
      </c>
      <c r="C1" s="1" t="inlineStr">
        <is>
          <t>Cidade/UF</t>
        </is>
      </c>
      <c r="D1" s="1" t="inlineStr">
        <is>
          <t>Categoria Principal</t>
        </is>
      </c>
      <c r="E1" s="1" t="inlineStr">
        <is>
          <t>Contato</t>
        </is>
      </c>
      <c r="F1" s="1" t="inlineStr">
        <is>
          <t>Telefone</t>
        </is>
      </c>
      <c r="G1" s="1" t="inlineStr">
        <is>
          <t>Condição de Pagamento</t>
        </is>
      </c>
    </row>
    <row r="2">
      <c r="A2" s="16" t="n">
        <v>11234567000110</v>
      </c>
      <c r="B2" s="2" t="inlineStr">
        <is>
          <t>Café Paulista Distribuidora Ltda</t>
        </is>
      </c>
      <c r="C2" s="2" t="inlineStr">
        <is>
          <t>São Paulo/SP</t>
        </is>
      </c>
      <c r="D2" s="2" t="inlineStr">
        <is>
          <t>Alimentos e Bebidas</t>
        </is>
      </c>
      <c r="E2" s="2" t="inlineStr">
        <is>
          <t>João Silva</t>
        </is>
      </c>
      <c r="F2" s="6" t="inlineStr">
        <is>
          <t>(11) 98888-1001</t>
        </is>
      </c>
      <c r="G2" s="2" t="inlineStr">
        <is>
          <t>28 dias</t>
        </is>
      </c>
    </row>
    <row r="3">
      <c r="A3" s="16" t="n">
        <v>20345678000121</v>
      </c>
      <c r="B3" s="2" t="inlineStr">
        <is>
          <t>Embalagens Sul Comércio Ltda</t>
        </is>
      </c>
      <c r="C3" s="2" t="inlineStr">
        <is>
          <t>Curitiba/PR</t>
        </is>
      </c>
      <c r="D3" s="2" t="inlineStr">
        <is>
          <t>Embalagens</t>
        </is>
      </c>
      <c r="E3" s="2" t="inlineStr">
        <is>
          <t>Maria Costa</t>
        </is>
      </c>
      <c r="F3" s="6" t="inlineStr">
        <is>
          <t>(41) 98888-1002</t>
        </is>
      </c>
      <c r="G3" s="2" t="inlineStr">
        <is>
          <t>30 dias</t>
        </is>
      </c>
    </row>
    <row r="4">
      <c r="A4" s="16" t="n">
        <v>31456789000132</v>
      </c>
      <c r="B4" s="2" t="inlineStr">
        <is>
          <t>Etiquetas Mineiras Ltda</t>
        </is>
      </c>
      <c r="C4" s="2" t="inlineStr">
        <is>
          <t>Belo Horizonte/MG</t>
        </is>
      </c>
      <c r="D4" s="2" t="inlineStr">
        <is>
          <t>Papelaria e Etiquetas</t>
        </is>
      </c>
      <c r="E4" s="2" t="inlineStr">
        <is>
          <t>Ana Souza</t>
        </is>
      </c>
      <c r="F4" s="6" t="inlineStr">
        <is>
          <t>(31) 98888-1003</t>
        </is>
      </c>
      <c r="G4" s="2" t="inlineStr">
        <is>
          <t>21 dias</t>
        </is>
      </c>
    </row>
    <row r="5">
      <c r="A5" s="16" t="n">
        <v>42567890000143</v>
      </c>
      <c r="B5" s="2" t="inlineStr">
        <is>
          <t>Papelaria Campinas Ltda</t>
        </is>
      </c>
      <c r="C5" s="2" t="inlineStr">
        <is>
          <t>Campinas/SP</t>
        </is>
      </c>
      <c r="D5" s="2" t="inlineStr">
        <is>
          <t>Material de Escritório</t>
        </is>
      </c>
      <c r="E5" s="2" t="inlineStr">
        <is>
          <t>Pedro Lima</t>
        </is>
      </c>
      <c r="F5" s="6" t="inlineStr">
        <is>
          <t>(19) 98888-1004</t>
        </is>
      </c>
      <c r="G5" s="2" t="inlineStr">
        <is>
          <t>À vista</t>
        </is>
      </c>
    </row>
    <row r="6">
      <c r="A6" s="16" t="n">
        <v>53678901000154</v>
      </c>
      <c r="B6" s="2" t="inlineStr">
        <is>
          <t>Limpeza Goiás Distribuidora Ltda</t>
        </is>
      </c>
      <c r="C6" s="2" t="inlineStr">
        <is>
          <t>Goiânia/GO</t>
        </is>
      </c>
      <c r="D6" s="2" t="inlineStr">
        <is>
          <t>Limpeza</t>
        </is>
      </c>
      <c r="E6" s="2" t="inlineStr">
        <is>
          <t>Carla Mendes</t>
        </is>
      </c>
      <c r="F6" s="6" t="inlineStr">
        <is>
          <t>(62) 98888-1005</t>
        </is>
      </c>
      <c r="G6" s="2" t="inlineStr">
        <is>
          <t>28 dias</t>
        </is>
      </c>
    </row>
    <row r="7">
      <c r="A7" s="16" t="n">
        <v>64789012000165</v>
      </c>
      <c r="B7" s="2" t="inlineStr">
        <is>
          <t>Nordeste Delivery Embalagens Ltda</t>
        </is>
      </c>
      <c r="C7" s="2" t="inlineStr">
        <is>
          <t>Recife/PE</t>
        </is>
      </c>
      <c r="D7" s="2" t="inlineStr">
        <is>
          <t>Embalagens para Delivery</t>
        </is>
      </c>
      <c r="E7" s="2" t="inlineStr">
        <is>
          <t>Lucas Alves</t>
        </is>
      </c>
      <c r="F7" s="6" t="inlineStr">
        <is>
          <t>(81) 98888-1006</t>
        </is>
      </c>
      <c r="G7" s="2" t="inlineStr">
        <is>
          <t>30 dias</t>
        </is>
      </c>
    </row>
    <row r="8">
      <c r="A8" s="16" t="n">
        <v>75890123000176</v>
      </c>
      <c r="B8" s="2" t="inlineStr">
        <is>
          <t>Tecnologia Carioca Suprimentos Ltda</t>
        </is>
      </c>
      <c r="C8" s="2" t="inlineStr">
        <is>
          <t>Rio de Janeiro/RJ</t>
        </is>
      </c>
      <c r="D8" s="2" t="inlineStr">
        <is>
          <t>Informática</t>
        </is>
      </c>
      <c r="E8" s="2" t="inlineStr">
        <is>
          <t>Fernanda Rocha</t>
        </is>
      </c>
      <c r="F8" s="6" t="inlineStr">
        <is>
          <t>(21) 98888-1007</t>
        </is>
      </c>
      <c r="G8" s="2" t="inlineStr">
        <is>
          <t>15 dias</t>
        </is>
      </c>
    </row>
    <row r="9">
      <c r="A9" s="16" t="n">
        <v>86901234000187</v>
      </c>
      <c r="B9" s="2" t="inlineStr">
        <is>
          <t>Águas da Bahia Distribuidora Ltda</t>
        </is>
      </c>
      <c r="C9" s="2" t="inlineStr">
        <is>
          <t>Salvador/BA</t>
        </is>
      </c>
      <c r="D9" s="2" t="inlineStr">
        <is>
          <t>Alimentos e Bebidas</t>
        </is>
      </c>
      <c r="E9" s="2" t="inlineStr">
        <is>
          <t>Rafael Santos</t>
        </is>
      </c>
      <c r="F9" s="6" t="inlineStr">
        <is>
          <t>(71) 98888-1008</t>
        </is>
      </c>
      <c r="G9" s="2" t="inlineStr">
        <is>
          <t>À vista</t>
        </is>
      </c>
    </row>
    <row r="10">
      <c r="A10" s="16" t="n">
        <v>97012345000198</v>
      </c>
      <c r="B10" s="2" t="inlineStr">
        <is>
          <t>Sul Bobinas Comerciais Ltda</t>
        </is>
      </c>
      <c r="C10" s="2" t="inlineStr">
        <is>
          <t>Porto Alegre/RS</t>
        </is>
      </c>
      <c r="D10" s="2" t="inlineStr">
        <is>
          <t>Suprimentos para PDV</t>
        </is>
      </c>
      <c r="E10" s="2" t="inlineStr">
        <is>
          <t>Beatriz Freitas</t>
        </is>
      </c>
      <c r="F10" s="6" t="inlineStr">
        <is>
          <t>(51) 98888-1009</t>
        </is>
      </c>
      <c r="G10" s="2" t="inlineStr">
        <is>
          <t>21 dias</t>
        </is>
      </c>
    </row>
    <row r="11">
      <c r="A11" s="16" t="n">
        <v>18123456000109</v>
      </c>
      <c r="B11" s="2" t="inlineStr">
        <is>
          <t>Brindes Capital Ltda</t>
        </is>
      </c>
      <c r="C11" s="2" t="inlineStr">
        <is>
          <t>Brasília/DF</t>
        </is>
      </c>
      <c r="D11" s="2" t="inlineStr">
        <is>
          <t>Marketing e Brindes</t>
        </is>
      </c>
      <c r="E11" s="2" t="inlineStr">
        <is>
          <t>Diego Martins</t>
        </is>
      </c>
      <c r="F11" s="6" t="inlineStr">
        <is>
          <t>(61) 98888-1010</t>
        </is>
      </c>
      <c r="G11" s="2" t="inlineStr">
        <is>
          <t>30 dias</t>
        </is>
      </c>
    </row>
    <row r="12">
      <c r="A12" s="16" t="n"/>
      <c r="B12" s="2" t="n"/>
      <c r="C12" s="2" t="n"/>
      <c r="D12" s="2" t="n"/>
      <c r="E12" s="2" t="n"/>
      <c r="F12" s="6" t="n"/>
      <c r="G12" s="2" t="n"/>
    </row>
    <row r="13">
      <c r="A13" s="16" t="n"/>
      <c r="B13" s="2" t="n"/>
      <c r="C13" s="2" t="n"/>
      <c r="D13" s="2" t="n"/>
      <c r="E13" s="2" t="n"/>
      <c r="F13" s="6" t="n"/>
      <c r="G13" s="2" t="n"/>
    </row>
    <row r="14">
      <c r="A14" s="16" t="n"/>
      <c r="B14" s="2" t="n"/>
      <c r="C14" s="2" t="n"/>
      <c r="D14" s="2" t="n"/>
      <c r="E14" s="2" t="n"/>
      <c r="F14" s="6" t="n"/>
      <c r="G14" s="2" t="n"/>
    </row>
    <row r="15">
      <c r="A15" s="16" t="n"/>
      <c r="B15" s="2" t="n"/>
      <c r="C15" s="2" t="n"/>
      <c r="D15" s="2" t="n"/>
      <c r="E15" s="2" t="n"/>
      <c r="F15" s="6" t="n"/>
      <c r="G15" s="2" t="n"/>
    </row>
    <row r="16">
      <c r="A16" s="16" t="n"/>
      <c r="B16" s="2" t="n"/>
      <c r="C16" s="2" t="n"/>
      <c r="D16" s="2" t="n"/>
      <c r="E16" s="2" t="n"/>
      <c r="F16" s="6" t="n"/>
      <c r="G16" s="2" t="n"/>
    </row>
    <row r="17">
      <c r="A17" s="16" t="n"/>
      <c r="B17" s="2" t="n"/>
      <c r="C17" s="2" t="n"/>
      <c r="D17" s="2" t="n"/>
      <c r="E17" s="2" t="n"/>
      <c r="F17" s="6" t="n"/>
      <c r="G17" s="2" t="n"/>
    </row>
    <row r="18">
      <c r="A18" s="16" t="n"/>
      <c r="B18" s="2" t="n"/>
      <c r="C18" s="2" t="n"/>
      <c r="D18" s="2" t="n"/>
      <c r="E18" s="2" t="n"/>
      <c r="F18" s="6" t="n"/>
      <c r="G18" s="2" t="n"/>
    </row>
    <row r="19">
      <c r="A19" s="16" t="n"/>
      <c r="B19" s="2" t="n"/>
      <c r="C19" s="2" t="n"/>
      <c r="D19" s="2" t="n"/>
      <c r="E19" s="2" t="n"/>
      <c r="F19" s="6" t="n"/>
      <c r="G19" s="2" t="n"/>
    </row>
    <row r="20">
      <c r="A20" s="16" t="n"/>
      <c r="B20" s="2" t="n"/>
      <c r="C20" s="2" t="n"/>
      <c r="D20" s="2" t="n"/>
      <c r="E20" s="2" t="n"/>
      <c r="F20" s="6" t="n"/>
      <c r="G20" s="2" t="n"/>
    </row>
    <row r="21">
      <c r="A21" s="16" t="n"/>
      <c r="B21" s="2" t="n"/>
      <c r="C21" s="2" t="n"/>
      <c r="D21" s="2" t="n"/>
      <c r="E21" s="2" t="n"/>
      <c r="F21" s="6" t="n"/>
      <c r="G21" s="2" t="n"/>
    </row>
    <row r="22">
      <c r="A22" s="16" t="n"/>
      <c r="B22" s="2" t="n"/>
      <c r="C22" s="2" t="n"/>
      <c r="D22" s="2" t="n"/>
      <c r="E22" s="2" t="n"/>
      <c r="F22" s="6" t="n"/>
      <c r="G22" s="2" t="n"/>
    </row>
    <row r="23">
      <c r="A23" s="16" t="n"/>
      <c r="B23" s="2" t="n"/>
      <c r="C23" s="2" t="n"/>
      <c r="D23" s="2" t="n"/>
      <c r="E23" s="2" t="n"/>
      <c r="F23" s="6" t="n"/>
      <c r="G23" s="2" t="n"/>
    </row>
    <row r="24">
      <c r="A24" s="16" t="n"/>
      <c r="B24" s="2" t="n"/>
      <c r="C24" s="2" t="n"/>
      <c r="D24" s="2" t="n"/>
      <c r="E24" s="2" t="n"/>
      <c r="F24" s="6" t="n"/>
      <c r="G24" s="2" t="n"/>
    </row>
    <row r="25">
      <c r="A25" s="16" t="n"/>
      <c r="B25" s="2" t="n"/>
      <c r="C25" s="2" t="n"/>
      <c r="D25" s="2" t="n"/>
      <c r="E25" s="2" t="n"/>
      <c r="F25" s="6" t="n"/>
      <c r="G25" s="2" t="n"/>
    </row>
    <row r="26">
      <c r="A26" s="16" t="n"/>
      <c r="B26" s="2" t="n"/>
      <c r="C26" s="2" t="n"/>
      <c r="D26" s="2" t="n"/>
      <c r="E26" s="2" t="n"/>
      <c r="F26" s="6" t="n"/>
      <c r="G26" s="2" t="n"/>
    </row>
    <row r="27">
      <c r="A27" s="16" t="n"/>
      <c r="B27" s="2" t="n"/>
      <c r="C27" s="2" t="n"/>
      <c r="D27" s="2" t="n"/>
      <c r="E27" s="2" t="n"/>
      <c r="F27" s="6" t="n"/>
      <c r="G27" s="2" t="n"/>
    </row>
    <row r="28">
      <c r="A28" s="16" t="n"/>
      <c r="B28" s="2" t="n"/>
      <c r="C28" s="2" t="n"/>
      <c r="D28" s="2" t="n"/>
      <c r="E28" s="2" t="n"/>
      <c r="F28" s="6" t="n"/>
      <c r="G28" s="2" t="n"/>
    </row>
    <row r="29">
      <c r="A29" s="16" t="n"/>
      <c r="B29" s="2" t="n"/>
      <c r="C29" s="2" t="n"/>
      <c r="D29" s="2" t="n"/>
      <c r="E29" s="2" t="n"/>
      <c r="F29" s="6" t="n"/>
      <c r="G29" s="2" t="n"/>
    </row>
    <row r="30">
      <c r="A30" s="16" t="n"/>
      <c r="B30" s="2" t="n"/>
      <c r="C30" s="2" t="n"/>
      <c r="D30" s="2" t="n"/>
      <c r="E30" s="2" t="n"/>
      <c r="F30" s="6" t="n"/>
      <c r="G30" s="2" t="n"/>
    </row>
    <row r="31">
      <c r="A31" s="16" t="n"/>
      <c r="B31" s="2" t="n"/>
      <c r="C31" s="2" t="n"/>
      <c r="D31" s="2" t="n"/>
      <c r="E31" s="2" t="n"/>
      <c r="F31" s="6" t="n"/>
      <c r="G31" s="2" t="n"/>
    </row>
    <row r="32">
      <c r="A32" s="16" t="n"/>
      <c r="B32" s="2" t="n"/>
      <c r="C32" s="2" t="n"/>
      <c r="D32" s="2" t="n"/>
      <c r="E32" s="2" t="n"/>
      <c r="F32" s="6" t="n"/>
      <c r="G32" s="2" t="n"/>
    </row>
    <row r="33">
      <c r="A33" s="16" t="n"/>
      <c r="B33" s="2" t="n"/>
      <c r="C33" s="2" t="n"/>
      <c r="D33" s="2" t="n"/>
      <c r="E33" s="2" t="n"/>
      <c r="F33" s="6" t="n"/>
      <c r="G33" s="2" t="n"/>
    </row>
    <row r="34">
      <c r="A34" s="16" t="n"/>
      <c r="B34" s="2" t="n"/>
      <c r="C34" s="2" t="n"/>
      <c r="D34" s="2" t="n"/>
      <c r="E34" s="2" t="n"/>
      <c r="F34" s="6" t="n"/>
      <c r="G34" s="2" t="n"/>
    </row>
    <row r="35">
      <c r="A35" s="16" t="n"/>
      <c r="B35" s="2" t="n"/>
      <c r="C35" s="2" t="n"/>
      <c r="D35" s="2" t="n"/>
      <c r="E35" s="2" t="n"/>
      <c r="F35" s="6" t="n"/>
      <c r="G35" s="2" t="n"/>
    </row>
    <row r="36">
      <c r="A36" s="16" t="n"/>
      <c r="B36" s="2" t="n"/>
      <c r="C36" s="2" t="n"/>
      <c r="D36" s="2" t="n"/>
      <c r="E36" s="2" t="n"/>
      <c r="F36" s="6" t="n"/>
      <c r="G36" s="2" t="n"/>
    </row>
    <row r="37">
      <c r="A37" s="16" t="n"/>
      <c r="B37" s="2" t="n"/>
      <c r="C37" s="2" t="n"/>
      <c r="D37" s="2" t="n"/>
      <c r="E37" s="2" t="n"/>
      <c r="F37" s="6" t="n"/>
      <c r="G37" s="2" t="n"/>
    </row>
    <row r="38">
      <c r="A38" s="16" t="n"/>
      <c r="B38" s="2" t="n"/>
      <c r="C38" s="2" t="n"/>
      <c r="D38" s="2" t="n"/>
      <c r="E38" s="2" t="n"/>
      <c r="F38" s="6" t="n"/>
      <c r="G38" s="2" t="n"/>
    </row>
    <row r="39">
      <c r="A39" s="16" t="n"/>
      <c r="B39" s="2" t="n"/>
      <c r="C39" s="2" t="n"/>
      <c r="D39" s="2" t="n"/>
      <c r="E39" s="2" t="n"/>
      <c r="F39" s="6" t="n"/>
      <c r="G39" s="2" t="n"/>
    </row>
    <row r="40">
      <c r="A40" s="16" t="n"/>
      <c r="B40" s="2" t="n"/>
      <c r="C40" s="2" t="n"/>
      <c r="D40" s="2" t="n"/>
      <c r="E40" s="2" t="n"/>
      <c r="F40" s="6" t="n"/>
      <c r="G40" s="2" t="n"/>
    </row>
    <row r="41">
      <c r="A41" s="16" t="n"/>
      <c r="B41" s="2" t="n"/>
      <c r="C41" s="2" t="n"/>
      <c r="D41" s="2" t="n"/>
      <c r="E41" s="2" t="n"/>
      <c r="F41" s="6" t="n"/>
      <c r="G41" s="2" t="n"/>
    </row>
    <row r="42">
      <c r="A42" s="16" t="n"/>
      <c r="B42" s="2" t="n"/>
      <c r="C42" s="2" t="n"/>
      <c r="D42" s="2" t="n"/>
      <c r="E42" s="2" t="n"/>
      <c r="F42" s="6" t="n"/>
      <c r="G42" s="2" t="n"/>
    </row>
    <row r="43">
      <c r="A43" s="16" t="n"/>
      <c r="B43" s="2" t="n"/>
      <c r="C43" s="2" t="n"/>
      <c r="D43" s="2" t="n"/>
      <c r="E43" s="2" t="n"/>
      <c r="F43" s="6" t="n"/>
      <c r="G43" s="2" t="n"/>
    </row>
    <row r="44">
      <c r="A44" s="16" t="n"/>
      <c r="B44" s="2" t="n"/>
      <c r="C44" s="2" t="n"/>
      <c r="D44" s="2" t="n"/>
      <c r="E44" s="2" t="n"/>
      <c r="F44" s="6" t="n"/>
      <c r="G44" s="2" t="n"/>
    </row>
    <row r="45">
      <c r="A45" s="16" t="n"/>
      <c r="B45" s="2" t="n"/>
      <c r="C45" s="2" t="n"/>
      <c r="D45" s="2" t="n"/>
      <c r="E45" s="2" t="n"/>
      <c r="F45" s="6" t="n"/>
      <c r="G45" s="2" t="n"/>
    </row>
    <row r="46">
      <c r="A46" s="16" t="n"/>
      <c r="B46" s="2" t="n"/>
      <c r="C46" s="2" t="n"/>
      <c r="D46" s="2" t="n"/>
      <c r="E46" s="2" t="n"/>
      <c r="F46" s="6" t="n"/>
      <c r="G46" s="2" t="n"/>
    </row>
    <row r="47">
      <c r="A47" s="16" t="n"/>
      <c r="B47" s="2" t="n"/>
      <c r="C47" s="2" t="n"/>
      <c r="D47" s="2" t="n"/>
      <c r="E47" s="2" t="n"/>
      <c r="F47" s="6" t="n"/>
      <c r="G47" s="2" t="n"/>
    </row>
    <row r="48">
      <c r="A48" s="16" t="n"/>
      <c r="B48" s="2" t="n"/>
      <c r="C48" s="2" t="n"/>
      <c r="D48" s="2" t="n"/>
      <c r="E48" s="2" t="n"/>
      <c r="F48" s="6" t="n"/>
      <c r="G48" s="2" t="n"/>
    </row>
    <row r="49">
      <c r="A49" s="16" t="n"/>
      <c r="B49" s="2" t="n"/>
      <c r="C49" s="2" t="n"/>
      <c r="D49" s="2" t="n"/>
      <c r="E49" s="2" t="n"/>
      <c r="F49" s="6" t="n"/>
      <c r="G49" s="2" t="n"/>
    </row>
    <row r="50">
      <c r="A50" s="16" t="n"/>
      <c r="B50" s="2" t="n"/>
      <c r="C50" s="2" t="n"/>
      <c r="D50" s="2" t="n"/>
      <c r="E50" s="2" t="n"/>
      <c r="F50" s="6" t="n"/>
      <c r="G50" s="2" t="n"/>
    </row>
    <row r="51">
      <c r="A51" s="16" t="n"/>
      <c r="B51" s="2" t="n"/>
      <c r="C51" s="2" t="n"/>
      <c r="D51" s="2" t="n"/>
      <c r="E51" s="2" t="n"/>
      <c r="F51" s="6" t="n"/>
      <c r="G51" s="2" t="n"/>
    </row>
    <row r="52">
      <c r="A52" s="16" t="n"/>
      <c r="B52" s="2" t="n"/>
      <c r="C52" s="2" t="n"/>
      <c r="D52" s="2" t="n"/>
      <c r="E52" s="2" t="n"/>
      <c r="F52" s="6" t="n"/>
      <c r="G52" s="2" t="n"/>
    </row>
    <row r="53">
      <c r="A53" s="16" t="n"/>
      <c r="B53" s="2" t="n"/>
      <c r="C53" s="2" t="n"/>
      <c r="D53" s="2" t="n"/>
      <c r="E53" s="2" t="n"/>
      <c r="F53" s="6" t="n"/>
      <c r="G53" s="2" t="n"/>
    </row>
    <row r="54">
      <c r="A54" s="16" t="n"/>
      <c r="B54" s="2" t="n"/>
      <c r="C54" s="2" t="n"/>
      <c r="D54" s="2" t="n"/>
      <c r="E54" s="2" t="n"/>
      <c r="F54" s="6" t="n"/>
      <c r="G54" s="2" t="n"/>
    </row>
    <row r="55">
      <c r="A55" s="16" t="n"/>
      <c r="B55" s="2" t="n"/>
      <c r="C55" s="2" t="n"/>
      <c r="D55" s="2" t="n"/>
      <c r="E55" s="2" t="n"/>
      <c r="F55" s="6" t="n"/>
      <c r="G55" s="2" t="n"/>
    </row>
    <row r="56">
      <c r="A56" s="16" t="n"/>
      <c r="B56" s="2" t="n"/>
      <c r="C56" s="2" t="n"/>
      <c r="D56" s="2" t="n"/>
      <c r="E56" s="2" t="n"/>
      <c r="F56" s="6" t="n"/>
      <c r="G56" s="2" t="n"/>
    </row>
    <row r="57">
      <c r="A57" s="16" t="n"/>
      <c r="B57" s="2" t="n"/>
      <c r="C57" s="2" t="n"/>
      <c r="D57" s="2" t="n"/>
      <c r="E57" s="2" t="n"/>
      <c r="F57" s="6" t="n"/>
      <c r="G57" s="2" t="n"/>
    </row>
    <row r="58">
      <c r="A58" s="16" t="n"/>
      <c r="B58" s="2" t="n"/>
      <c r="C58" s="2" t="n"/>
      <c r="D58" s="2" t="n"/>
      <c r="E58" s="2" t="n"/>
      <c r="F58" s="6" t="n"/>
      <c r="G58" s="2" t="n"/>
    </row>
    <row r="59">
      <c r="A59" s="16" t="n"/>
      <c r="B59" s="2" t="n"/>
      <c r="C59" s="2" t="n"/>
      <c r="D59" s="2" t="n"/>
      <c r="E59" s="2" t="n"/>
      <c r="F59" s="6" t="n"/>
      <c r="G59" s="2" t="n"/>
    </row>
    <row r="60">
      <c r="A60" s="16" t="n"/>
      <c r="B60" s="2" t="n"/>
      <c r="C60" s="2" t="n"/>
      <c r="D60" s="2" t="n"/>
      <c r="E60" s="2" t="n"/>
      <c r="F60" s="6" t="n"/>
      <c r="G60" s="2" t="n"/>
    </row>
    <row r="61">
      <c r="A61" s="16" t="n"/>
      <c r="B61" s="2" t="n"/>
      <c r="C61" s="2" t="n"/>
      <c r="D61" s="2" t="n"/>
      <c r="E61" s="2" t="n"/>
      <c r="F61" s="6" t="n"/>
      <c r="G61" s="2" t="n"/>
    </row>
    <row r="62">
      <c r="A62" s="16" t="n"/>
      <c r="B62" s="2" t="n"/>
      <c r="C62" s="2" t="n"/>
      <c r="D62" s="2" t="n"/>
      <c r="E62" s="2" t="n"/>
      <c r="F62" s="6" t="n"/>
      <c r="G62" s="2" t="n"/>
    </row>
    <row r="63">
      <c r="A63" s="16" t="n"/>
      <c r="B63" s="2" t="n"/>
      <c r="C63" s="2" t="n"/>
      <c r="D63" s="2" t="n"/>
      <c r="E63" s="2" t="n"/>
      <c r="F63" s="6" t="n"/>
      <c r="G63" s="2" t="n"/>
    </row>
    <row r="64">
      <c r="A64" s="16" t="n"/>
      <c r="B64" s="2" t="n"/>
      <c r="C64" s="2" t="n"/>
      <c r="D64" s="2" t="n"/>
      <c r="E64" s="2" t="n"/>
      <c r="F64" s="6" t="n"/>
      <c r="G64" s="2" t="n"/>
    </row>
    <row r="65">
      <c r="A65" s="16" t="n"/>
      <c r="B65" s="2" t="n"/>
      <c r="C65" s="2" t="n"/>
      <c r="D65" s="2" t="n"/>
      <c r="E65" s="2" t="n"/>
      <c r="F65" s="6" t="n"/>
      <c r="G65" s="2" t="n"/>
    </row>
    <row r="66">
      <c r="A66" s="16" t="n"/>
      <c r="B66" s="2" t="n"/>
      <c r="C66" s="2" t="n"/>
      <c r="D66" s="2" t="n"/>
      <c r="E66" s="2" t="n"/>
      <c r="F66" s="6" t="n"/>
      <c r="G66" s="2" t="n"/>
    </row>
    <row r="67">
      <c r="A67" s="16" t="n"/>
      <c r="B67" s="2" t="n"/>
      <c r="C67" s="2" t="n"/>
      <c r="D67" s="2" t="n"/>
      <c r="E67" s="2" t="n"/>
      <c r="F67" s="6" t="n"/>
      <c r="G67" s="2" t="n"/>
    </row>
    <row r="68">
      <c r="A68" s="16" t="n"/>
      <c r="B68" s="2" t="n"/>
      <c r="C68" s="2" t="n"/>
      <c r="D68" s="2" t="n"/>
      <c r="E68" s="2" t="n"/>
      <c r="F68" s="6" t="n"/>
      <c r="G68" s="2" t="n"/>
    </row>
    <row r="69">
      <c r="A69" s="16" t="n"/>
      <c r="B69" s="2" t="n"/>
      <c r="C69" s="2" t="n"/>
      <c r="D69" s="2" t="n"/>
      <c r="E69" s="2" t="n"/>
      <c r="F69" s="6" t="n"/>
      <c r="G69" s="2" t="n"/>
    </row>
    <row r="70">
      <c r="A70" s="16" t="n"/>
      <c r="B70" s="2" t="n"/>
      <c r="C70" s="2" t="n"/>
      <c r="D70" s="2" t="n"/>
      <c r="E70" s="2" t="n"/>
      <c r="F70" s="6" t="n"/>
      <c r="G70" s="2" t="n"/>
    </row>
    <row r="71">
      <c r="A71" s="16" t="n"/>
      <c r="B71" s="2" t="n"/>
      <c r="C71" s="2" t="n"/>
      <c r="D71" s="2" t="n"/>
      <c r="E71" s="2" t="n"/>
      <c r="F71" s="6" t="n"/>
      <c r="G71" s="2" t="n"/>
    </row>
    <row r="72">
      <c r="A72" s="16" t="n"/>
      <c r="B72" s="2" t="n"/>
      <c r="C72" s="2" t="n"/>
      <c r="D72" s="2" t="n"/>
      <c r="E72" s="2" t="n"/>
      <c r="F72" s="6" t="n"/>
      <c r="G72" s="2" t="n"/>
    </row>
    <row r="73">
      <c r="A73" s="16" t="n"/>
      <c r="B73" s="2" t="n"/>
      <c r="C73" s="2" t="n"/>
      <c r="D73" s="2" t="n"/>
      <c r="E73" s="2" t="n"/>
      <c r="F73" s="6" t="n"/>
      <c r="G73" s="2" t="n"/>
    </row>
    <row r="74">
      <c r="A74" s="16" t="n"/>
      <c r="B74" s="2" t="n"/>
      <c r="C74" s="2" t="n"/>
      <c r="D74" s="2" t="n"/>
      <c r="E74" s="2" t="n"/>
      <c r="F74" s="6" t="n"/>
      <c r="G74" s="2" t="n"/>
    </row>
    <row r="75">
      <c r="A75" s="16" t="n"/>
      <c r="B75" s="2" t="n"/>
      <c r="C75" s="2" t="n"/>
      <c r="D75" s="2" t="n"/>
      <c r="E75" s="2" t="n"/>
      <c r="F75" s="6" t="n"/>
      <c r="G75" s="2" t="n"/>
    </row>
    <row r="76">
      <c r="A76" s="16" t="n"/>
      <c r="B76" s="2" t="n"/>
      <c r="C76" s="2" t="n"/>
      <c r="D76" s="2" t="n"/>
      <c r="E76" s="2" t="n"/>
      <c r="F76" s="6" t="n"/>
      <c r="G76" s="2" t="n"/>
    </row>
    <row r="77">
      <c r="A77" s="16" t="n"/>
      <c r="B77" s="2" t="n"/>
      <c r="C77" s="2" t="n"/>
      <c r="D77" s="2" t="n"/>
      <c r="E77" s="2" t="n"/>
      <c r="F77" s="6" t="n"/>
      <c r="G77" s="2" t="n"/>
    </row>
    <row r="78">
      <c r="A78" s="16" t="n"/>
      <c r="B78" s="2" t="n"/>
      <c r="C78" s="2" t="n"/>
      <c r="D78" s="2" t="n"/>
      <c r="E78" s="2" t="n"/>
      <c r="F78" s="6" t="n"/>
      <c r="G78" s="2" t="n"/>
    </row>
    <row r="79">
      <c r="A79" s="16" t="n"/>
      <c r="B79" s="2" t="n"/>
      <c r="C79" s="2" t="n"/>
      <c r="D79" s="2" t="n"/>
      <c r="E79" s="2" t="n"/>
      <c r="F79" s="6" t="n"/>
      <c r="G79" s="2" t="n"/>
    </row>
    <row r="80">
      <c r="A80" s="16" t="n"/>
      <c r="B80" s="2" t="n"/>
      <c r="C80" s="2" t="n"/>
      <c r="D80" s="2" t="n"/>
      <c r="E80" s="2" t="n"/>
      <c r="F80" s="6" t="n"/>
      <c r="G80" s="2" t="n"/>
    </row>
    <row r="81">
      <c r="A81" s="16" t="n"/>
      <c r="B81" s="2" t="n"/>
      <c r="C81" s="2" t="n"/>
      <c r="D81" s="2" t="n"/>
      <c r="E81" s="2" t="n"/>
      <c r="F81" s="6" t="n"/>
      <c r="G81" s="2" t="n"/>
    </row>
    <row r="82">
      <c r="A82" s="16" t="n"/>
      <c r="B82" s="2" t="n"/>
      <c r="C82" s="2" t="n"/>
      <c r="D82" s="2" t="n"/>
      <c r="E82" s="2" t="n"/>
      <c r="F82" s="6" t="n"/>
      <c r="G82" s="2" t="n"/>
    </row>
    <row r="83">
      <c r="A83" s="16" t="n"/>
      <c r="B83" s="2" t="n"/>
      <c r="C83" s="2" t="n"/>
      <c r="D83" s="2" t="n"/>
      <c r="E83" s="2" t="n"/>
      <c r="F83" s="6" t="n"/>
      <c r="G83" s="2" t="n"/>
    </row>
    <row r="84">
      <c r="A84" s="16" t="n"/>
      <c r="B84" s="2" t="n"/>
      <c r="C84" s="2" t="n"/>
      <c r="D84" s="2" t="n"/>
      <c r="E84" s="2" t="n"/>
      <c r="F84" s="6" t="n"/>
      <c r="G84" s="2" t="n"/>
    </row>
    <row r="85">
      <c r="A85" s="16" t="n"/>
      <c r="B85" s="2" t="n"/>
      <c r="C85" s="2" t="n"/>
      <c r="D85" s="2" t="n"/>
      <c r="E85" s="2" t="n"/>
      <c r="F85" s="6" t="n"/>
      <c r="G85" s="2" t="n"/>
    </row>
    <row r="86">
      <c r="A86" s="16" t="n"/>
      <c r="B86" s="2" t="n"/>
      <c r="C86" s="2" t="n"/>
      <c r="D86" s="2" t="n"/>
      <c r="E86" s="2" t="n"/>
      <c r="F86" s="6" t="n"/>
      <c r="G86" s="2" t="n"/>
    </row>
    <row r="87">
      <c r="A87" s="16" t="n"/>
      <c r="B87" s="2" t="n"/>
      <c r="C87" s="2" t="n"/>
      <c r="D87" s="2" t="n"/>
      <c r="E87" s="2" t="n"/>
      <c r="F87" s="6" t="n"/>
      <c r="G87" s="2" t="n"/>
    </row>
    <row r="88">
      <c r="A88" s="16" t="n"/>
      <c r="B88" s="2" t="n"/>
      <c r="C88" s="2" t="n"/>
      <c r="D88" s="2" t="n"/>
      <c r="E88" s="2" t="n"/>
      <c r="F88" s="6" t="n"/>
      <c r="G88" s="2" t="n"/>
    </row>
    <row r="89">
      <c r="A89" s="16" t="n"/>
      <c r="B89" s="2" t="n"/>
      <c r="C89" s="2" t="n"/>
      <c r="D89" s="2" t="n"/>
      <c r="E89" s="2" t="n"/>
      <c r="F89" s="6" t="n"/>
      <c r="G89" s="2" t="n"/>
    </row>
    <row r="90">
      <c r="A90" s="16" t="n"/>
      <c r="B90" s="2" t="n"/>
      <c r="C90" s="2" t="n"/>
      <c r="D90" s="2" t="n"/>
      <c r="E90" s="2" t="n"/>
      <c r="F90" s="6" t="n"/>
      <c r="G90" s="2" t="n"/>
    </row>
    <row r="91">
      <c r="A91" s="16" t="n"/>
      <c r="B91" s="2" t="n"/>
      <c r="C91" s="2" t="n"/>
      <c r="D91" s="2" t="n"/>
      <c r="E91" s="2" t="n"/>
      <c r="F91" s="6" t="n"/>
      <c r="G91" s="2" t="n"/>
    </row>
    <row r="92">
      <c r="A92" s="16" t="n"/>
      <c r="B92" s="2" t="n"/>
      <c r="C92" s="2" t="n"/>
      <c r="D92" s="2" t="n"/>
      <c r="E92" s="2" t="n"/>
      <c r="F92" s="6" t="n"/>
      <c r="G92" s="2" t="n"/>
    </row>
    <row r="93">
      <c r="A93" s="16" t="n"/>
      <c r="B93" s="2" t="n"/>
      <c r="C93" s="2" t="n"/>
      <c r="D93" s="2" t="n"/>
      <c r="E93" s="2" t="n"/>
      <c r="F93" s="6" t="n"/>
      <c r="G93" s="2" t="n"/>
    </row>
    <row r="94">
      <c r="A94" s="16" t="n"/>
      <c r="B94" s="2" t="n"/>
      <c r="C94" s="2" t="n"/>
      <c r="D94" s="2" t="n"/>
      <c r="E94" s="2" t="n"/>
      <c r="F94" s="6" t="n"/>
      <c r="G94" s="2" t="n"/>
    </row>
    <row r="95">
      <c r="A95" s="16" t="n"/>
      <c r="B95" s="2" t="n"/>
      <c r="C95" s="2" t="n"/>
      <c r="D95" s="2" t="n"/>
      <c r="E95" s="2" t="n"/>
      <c r="F95" s="6" t="n"/>
      <c r="G95" s="2" t="n"/>
    </row>
    <row r="96">
      <c r="A96" s="16" t="n"/>
      <c r="B96" s="2" t="n"/>
      <c r="C96" s="2" t="n"/>
      <c r="D96" s="2" t="n"/>
      <c r="E96" s="2" t="n"/>
      <c r="F96" s="6" t="n"/>
      <c r="G96" s="2" t="n"/>
    </row>
    <row r="97">
      <c r="A97" s="16" t="n"/>
      <c r="B97" s="2" t="n"/>
      <c r="C97" s="2" t="n"/>
      <c r="D97" s="2" t="n"/>
      <c r="E97" s="2" t="n"/>
      <c r="F97" s="6" t="n"/>
      <c r="G97" s="2" t="n"/>
    </row>
    <row r="98">
      <c r="A98" s="16" t="n"/>
      <c r="B98" s="2" t="n"/>
      <c r="C98" s="2" t="n"/>
      <c r="D98" s="2" t="n"/>
      <c r="E98" s="2" t="n"/>
      <c r="F98" s="6" t="n"/>
      <c r="G98" s="2" t="n"/>
    </row>
    <row r="99">
      <c r="A99" s="16" t="n"/>
      <c r="B99" s="2" t="n"/>
      <c r="C99" s="2" t="n"/>
      <c r="D99" s="2" t="n"/>
      <c r="E99" s="2" t="n"/>
      <c r="F99" s="6" t="n"/>
      <c r="G99" s="2" t="n"/>
    </row>
    <row r="100">
      <c r="A100" s="16" t="n"/>
      <c r="B100" s="2" t="n"/>
      <c r="C100" s="2" t="n"/>
      <c r="D100" s="2" t="n"/>
      <c r="E100" s="2" t="n"/>
      <c r="F100" s="6" t="n"/>
      <c r="G100" s="2" t="n"/>
    </row>
    <row r="101">
      <c r="A101" s="16" t="n"/>
      <c r="B101" s="2" t="n"/>
      <c r="C101" s="2" t="n"/>
      <c r="D101" s="2" t="n"/>
      <c r="E101" s="2" t="n"/>
      <c r="F101" s="6" t="n"/>
      <c r="G101" s="2" t="n"/>
    </row>
  </sheetData>
  <autoFilter ref="A1:G10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4" customWidth="1" min="3" max="3"/>
  </cols>
  <sheetData>
    <row r="1" ht="28" customHeight="1">
      <c r="A1" s="14" t="inlineStr">
        <is>
          <t>Resumo de Pedidos de Compra</t>
        </is>
      </c>
    </row>
    <row r="2"/>
    <row r="3">
      <c r="A3" s="1" t="inlineStr">
        <is>
          <t>Indicador</t>
        </is>
      </c>
      <c r="B3" s="1" t="inlineStr">
        <is>
          <t>Valor</t>
        </is>
      </c>
    </row>
    <row r="4">
      <c r="A4" s="10" t="inlineStr">
        <is>
          <t>Valor total dos pedidos</t>
        </is>
      </c>
      <c r="B4" s="19">
        <f>SUM('Pedido de Compra'!$N$2:$N$101)</f>
        <v/>
      </c>
    </row>
    <row r="5">
      <c r="A5" s="10" t="inlineStr">
        <is>
          <t>Valor recebido</t>
        </is>
      </c>
      <c r="B5" s="19">
        <f>SUMIF('Pedido de Compra'!$Q$2:$Q$101,"Sim",'Pedido de Compra'!$N$2:$N$101)</f>
        <v/>
      </c>
    </row>
    <row r="6">
      <c r="A6" s="10" t="inlineStr">
        <is>
          <t>Valor pendente</t>
        </is>
      </c>
      <c r="B6" s="19">
        <f>SUMIF('Pedido de Compra'!$Q$2:$Q$101,"Não",'Pedido de Compra'!$N$2:$N$101)</f>
        <v/>
      </c>
    </row>
    <row r="7">
      <c r="A7" s="10" t="inlineStr">
        <is>
          <t>Quantidade de itens em aberto</t>
        </is>
      </c>
      <c r="B7" s="13">
        <f>COUNTIF('Pedido de Compra'!$P$2:$P$101,"Em aberto")</f>
        <v/>
      </c>
    </row>
    <row r="8">
      <c r="A8" s="10" t="inlineStr">
        <is>
          <t>Custo médio por item</t>
        </is>
      </c>
      <c r="B8" s="19">
        <f>IFERROR(AVERAGE('Pedido de Compra'!$N$2:$N$101),0)</f>
        <v/>
      </c>
    </row>
    <row r="9"/>
    <row r="10"/>
    <row r="11">
      <c r="A11" s="14" t="inlineStr">
        <is>
          <t>Valor comprado por status</t>
        </is>
      </c>
    </row>
    <row r="12">
      <c r="A12" s="1" t="inlineStr">
        <is>
          <t>Status</t>
        </is>
      </c>
      <c r="B12" s="1" t="inlineStr">
        <is>
          <t>Valor total (R$)</t>
        </is>
      </c>
    </row>
    <row r="13">
      <c r="A13" s="5" t="inlineStr">
        <is>
          <t>Em aberto</t>
        </is>
      </c>
      <c r="B13" s="18">
        <f>SUMIF('Pedido de Compra'!$P$2:$P$101,'Resumo'!$A$13,'Pedido de Compra'!$N$2:$N$101)</f>
        <v/>
      </c>
    </row>
    <row r="14">
      <c r="A14" s="12" t="inlineStr">
        <is>
          <t>Aprovado</t>
        </is>
      </c>
      <c r="B14" s="19">
        <f>SUMIF('Pedido de Compra'!$P$2:$P$101,'Resumo'!$A$14,'Pedido de Compra'!$N$2:$N$101)</f>
        <v/>
      </c>
    </row>
    <row r="15">
      <c r="A15" s="5" t="inlineStr">
        <is>
          <t>Parcialmente recebido</t>
        </is>
      </c>
      <c r="B15" s="18">
        <f>SUMIF('Pedido de Compra'!$P$2:$P$101,'Resumo'!$A$15,'Pedido de Compra'!$N$2:$N$101)</f>
        <v/>
      </c>
    </row>
    <row r="16">
      <c r="A16" s="12" t="inlineStr">
        <is>
          <t>Recebido</t>
        </is>
      </c>
      <c r="B16" s="19">
        <f>SUMIF('Pedido de Compra'!$P$2:$P$101,'Resumo'!$A$16,'Pedido de Compra'!$N$2:$N$101)</f>
        <v/>
      </c>
    </row>
    <row r="17">
      <c r="A17" s="5" t="inlineStr">
        <is>
          <t>Cancelado</t>
        </is>
      </c>
      <c r="B17" s="18">
        <f>SUMIF('Pedido de Compra'!$P$2:$P$101,'Resumo'!$A$17,'Pedido de Compra'!$N$2:$N$101)</f>
        <v/>
      </c>
    </row>
  </sheetData>
  <conditionalFormatting sqref="B13:B17">
    <cfRule type="cellIs" priority="1" operator="greaterThan" dxfId="0">
      <formula>0</formula>
    </cfRule>
  </conditionalFormatting>
  <conditionalFormatting sqref="A13:B17">
    <cfRule type="expression" priority="2" dxfId="1" stopIfTrue="1">
      <formula>$A13="Cancelado"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95" customWidth="1" min="2" max="2"/>
  </cols>
  <sheetData>
    <row r="1" ht="28" customHeight="1">
      <c r="A1" s="14" t="inlineStr">
        <is>
          <t>Instruções de Uso</t>
        </is>
      </c>
    </row>
    <row r="2"/>
    <row r="3">
      <c r="A3" s="1" t="inlineStr">
        <is>
          <t>Aba</t>
        </is>
      </c>
      <c r="B3" s="1" t="inlineStr">
        <is>
          <t>Como utilizar</t>
        </is>
      </c>
    </row>
    <row r="4">
      <c r="A4" s="5" t="inlineStr">
        <is>
          <t>Pedido de Compra</t>
        </is>
      </c>
      <c r="B4" s="5" t="inlineStr">
        <is>
          <t>Registre uma linha para cada item comprado. Use o mesmo número do pedido quando houver mais de um item na mesma compra. Preencha as células amarelas.</t>
        </is>
      </c>
    </row>
    <row r="5">
      <c r="A5" s="12" t="inlineStr">
        <is>
          <t>Fornecedores</t>
        </is>
      </c>
      <c r="B5" s="12" t="inlineStr">
        <is>
          <t>Cadastre ou atualize fornecedores, CNPJs, contatos e condições comerciais. Os dados desta aba alimentam automaticamente fornecedor, cidade, categoria e forma de pagamento.</t>
        </is>
      </c>
    </row>
    <row r="6">
      <c r="A6" s="5" t="inlineStr">
        <is>
          <t>Resumo</t>
        </is>
      </c>
      <c r="B6" s="5" t="inlineStr">
        <is>
          <t>Acompanhe valores totais, itens pendentes, recebimentos e o gráfico de valor comprado por status.</t>
        </is>
      </c>
    </row>
    <row r="7">
      <c r="A7" s="12" t="inlineStr">
        <is>
          <t>Dados fictícios</t>
        </is>
      </c>
      <c r="B7" s="12" t="inlineStr">
        <is>
          <t>Todos os CNPJs e fornecedores cadastrados são fictícios e foram incluídos somente para demonstração da planilha.</t>
        </is>
      </c>
    </row>
    <row r="8"/>
    <row r="9"/>
    <row r="10">
      <c r="A10" s="1" t="inlineStr">
        <is>
          <t>Coluna da aba Pedido de Compra</t>
        </is>
      </c>
      <c r="B10" s="1" t="inlineStr">
        <is>
          <t>Orientação</t>
        </is>
      </c>
    </row>
    <row r="11">
      <c r="A11" s="5" t="inlineStr">
        <is>
          <t>Número do Pedido</t>
        </is>
      </c>
      <c r="B11" s="5" t="inlineStr">
        <is>
          <t>Informe um código único, como PO-2026-011.</t>
        </is>
      </c>
    </row>
    <row r="12">
      <c r="A12" s="12" t="inlineStr">
        <is>
          <t>Data do Pedido</t>
        </is>
      </c>
      <c r="B12" s="12" t="inlineStr">
        <is>
          <t>Informe a data em que a compra foi solicitada.</t>
        </is>
      </c>
    </row>
    <row r="13">
      <c r="A13" s="5" t="inlineStr">
        <is>
          <t>Previsão de Entrega</t>
        </is>
      </c>
      <c r="B13" s="5" t="inlineStr">
        <is>
          <t>Informe a data combinada com o fornecedor.</t>
        </is>
      </c>
    </row>
    <row r="14">
      <c r="A14" s="12" t="inlineStr">
        <is>
          <t>CNPJ do Fornecedor</t>
        </is>
      </c>
      <c r="B14" s="12" t="inlineStr">
        <is>
          <t>Selecione um CNPJ cadastrado para preencher automaticamente os dados comerciais.</t>
        </is>
      </c>
    </row>
    <row r="15">
      <c r="A15" s="5" t="inlineStr">
        <is>
          <t>Descrição do Item</t>
        </is>
      </c>
      <c r="B15" s="5" t="inlineStr">
        <is>
          <t>Descreva o produto ou serviço comprado.</t>
        </is>
      </c>
    </row>
    <row r="16">
      <c r="A16" s="12" t="inlineStr">
        <is>
          <t>Quantidade e preços</t>
        </is>
      </c>
      <c r="B16" s="12" t="inlineStr">
        <is>
          <t>Informe quantidade, preço unitário, desconto e frete. O total do item é calculado automaticamente.</t>
        </is>
      </c>
    </row>
    <row r="17">
      <c r="A17" s="5" t="inlineStr">
        <is>
          <t>Status</t>
        </is>
      </c>
      <c r="B17" s="5" t="inlineStr">
        <is>
          <t>Use Em aberto, Aprovado, Parcialmente recebido, Recebido ou Cancelado.</t>
        </is>
      </c>
    </row>
    <row r="18">
      <c r="A18" s="12" t="inlineStr">
        <is>
          <t>Recebido?</t>
        </is>
      </c>
      <c r="B18" s="12" t="inlineStr">
        <is>
          <t>Selecione Sim somente após a conferência do item no recebimento.</t>
        </is>
      </c>
    </row>
    <row r="19">
      <c r="A19" s="5" t="inlineStr">
        <is>
          <t>Data de Recebimento</t>
        </is>
      </c>
      <c r="B19" s="5" t="inlineStr">
        <is>
          <t>Preencha a data efetiva de entrada do item no estoque.</t>
        </is>
      </c>
    </row>
    <row r="20">
      <c r="A20" s="12" t="inlineStr">
        <is>
          <t>Observações</t>
        </is>
      </c>
      <c r="B20" s="12" t="inlineStr">
        <is>
          <t>Registre divergências, pendências, número da nota fiscal ou informações relevantes.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2026-09-06T21:23:23Z</dcterms:created>
  <dcterms:modified xmlns:dcterms="http://purl.org/dc/terms/" xmlns:xsi="http://www.w3.org/2001/XMLSchema-instance" xsi:type="dcterms:W3CDTF">2026-09-06T21:23:23Z</dcterms:modified>
</cp:coreProperties>
</file>