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Categoria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'Lançamentos'!$A$1:$M$1001</definedName>
    <definedName name="_xlnm._FilterDatabase" localSheetId="1" hidden="1">'Categorias'!$A$1:$B$101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.##0,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x Despesas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'Resumo'!B22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'Resumo'!$A$23:$A$24</f>
            </numRef>
          </cat>
          <val>
            <numRef>
              <f>'Resumo'!$B$23:$B$24</f>
            </numRef>
          </val>
        </ser>
        <ser>
          <idx val="1"/>
          <order val="1"/>
          <tx>
            <strRef>
              <f>'Resumo'!C22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'Resumo'!$A$23:$A$24</f>
            </numRef>
          </cat>
          <val>
            <numRef>
              <f>'Resumo'!$C$23:$C$24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realizado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0" customWidth="1" min="3" max="3"/>
    <col width="25" customWidth="1" min="4" max="4"/>
    <col width="28" customWidth="1" min="5" max="5"/>
    <col width="18" customWidth="1" min="6" max="6"/>
    <col width="22" customWidth="1" min="7" max="7"/>
    <col width="14" customWidth="1" min="8" max="8"/>
    <col width="13" customWidth="1" min="9" max="9"/>
    <col width="15" customWidth="1" min="10" max="10"/>
    <col width="14" customWidth="1" min="11" max="11"/>
    <col width="17" customWidth="1" min="12" max="12"/>
    <col width="32" customWidth="1" min="13" max="13"/>
  </cols>
  <sheetData>
    <row r="1" ht="24" customHeight="1">
      <c r="A1" s="1" t="inlineStr">
        <is>
          <t>Data</t>
        </is>
      </c>
      <c r="B1" s="1" t="inlineStr">
        <is>
          <t>Tipo</t>
        </is>
      </c>
      <c r="C1" s="1" t="inlineStr">
        <is>
          <t>Descrição</t>
        </is>
      </c>
      <c r="D1" s="1" t="inlineStr">
        <is>
          <t>Categoria</t>
        </is>
      </c>
      <c r="E1" s="1" t="inlineStr">
        <is>
          <t>Cliente/Fornecedor</t>
        </is>
      </c>
      <c r="F1" s="1" t="inlineStr">
        <is>
          <t>Cidade/UF</t>
        </is>
      </c>
      <c r="G1" s="1" t="inlineStr">
        <is>
          <t>Forma de pagamento</t>
        </is>
      </c>
      <c r="H1" s="1" t="inlineStr">
        <is>
          <t>Status</t>
        </is>
      </c>
      <c r="I1" s="1" t="inlineStr">
        <is>
          <t>Vencimento</t>
        </is>
      </c>
      <c r="J1" s="1" t="inlineStr">
        <is>
          <t>Valor</t>
        </is>
      </c>
      <c r="K1" s="1" t="inlineStr">
        <is>
          <t>Competência</t>
        </is>
      </c>
      <c r="L1" s="1" t="inlineStr">
        <is>
          <t>Valor realizado</t>
        </is>
      </c>
      <c r="M1" s="1" t="inlineStr">
        <is>
          <t>Observação</t>
        </is>
      </c>
    </row>
    <row r="2">
      <c r="A2" s="2" t="n">
        <v>46024</v>
      </c>
      <c r="B2" s="3" t="inlineStr">
        <is>
          <t>Receita</t>
        </is>
      </c>
      <c r="C2" s="3" t="inlineStr">
        <is>
          <t>Serviço de design</t>
        </is>
      </c>
      <c r="D2" s="4">
        <f>IF(C2="","",IFERROR(VLOOKUP(C2,'Categorias'!$A$2:$B$101,2,FALSE),"Não classificado"))</f>
        <v/>
      </c>
      <c r="E2" s="3" t="inlineStr">
        <is>
          <t>Ana Paula Souza</t>
        </is>
      </c>
      <c r="F2" s="3" t="inlineStr">
        <is>
          <t>São Paulo/SP</t>
        </is>
      </c>
      <c r="G2" s="3" t="inlineStr">
        <is>
          <t>Pix</t>
        </is>
      </c>
      <c r="H2" s="3" t="inlineStr">
        <is>
          <t>Recebido</t>
        </is>
      </c>
      <c r="I2" s="2" t="n">
        <v>46029</v>
      </c>
      <c r="J2" s="5" t="n">
        <v>1850</v>
      </c>
      <c r="K2" s="6">
        <f>IF(A2="","",TEXT(A2,"mm/yyyy"))</f>
        <v/>
      </c>
      <c r="L2" s="7">
        <f>IF(J2="","",IF(OR(H2="Pago",H2="Recebido"),J2,0))</f>
        <v/>
      </c>
      <c r="M2" s="3" t="inlineStr">
        <is>
          <t>Identidade visual para loja</t>
        </is>
      </c>
    </row>
    <row r="3">
      <c r="A3" s="2" t="n">
        <v>46027</v>
      </c>
      <c r="B3" s="3" t="inlineStr">
        <is>
          <t>Receita</t>
        </is>
      </c>
      <c r="C3" s="3" t="inlineStr">
        <is>
          <t>Manutenção de computadores</t>
        </is>
      </c>
      <c r="D3" s="8">
        <f>IF(C3="","",IFERROR(VLOOKUP(C3,'Categorias'!$A$2:$B$101,2,FALSE),"Não classificado"))</f>
        <v/>
      </c>
      <c r="E3" s="3" t="inlineStr">
        <is>
          <t>Norte Sistemas ME</t>
        </is>
      </c>
      <c r="F3" s="3" t="inlineStr">
        <is>
          <t>Campinas/SP</t>
        </is>
      </c>
      <c r="G3" s="3" t="inlineStr">
        <is>
          <t>Boleto</t>
        </is>
      </c>
      <c r="H3" s="3" t="inlineStr">
        <is>
          <t>Recebido</t>
        </is>
      </c>
      <c r="I3" s="2" t="n">
        <v>46034</v>
      </c>
      <c r="J3" s="5" t="n">
        <v>2480</v>
      </c>
      <c r="K3" s="9">
        <f>IF(A3="","",TEXT(A3,"mm/yyyy"))</f>
        <v/>
      </c>
      <c r="L3" s="10">
        <f>IF(J3="","",IF(OR(H3="Pago",H3="Recebido"),J3,0))</f>
        <v/>
      </c>
      <c r="M3" s="3" t="inlineStr">
        <is>
          <t>Manutenção de estações de trabalho</t>
        </is>
      </c>
    </row>
    <row r="4">
      <c r="A4" s="2" t="n">
        <v>46032</v>
      </c>
      <c r="B4" s="3" t="inlineStr">
        <is>
          <t>Despesa</t>
        </is>
      </c>
      <c r="C4" s="3" t="inlineStr">
        <is>
          <t>Aluguel</t>
        </is>
      </c>
      <c r="D4" s="4">
        <f>IF(C4="","",IFERROR(VLOOKUP(C4,'Categorias'!$A$2:$B$101,2,FALSE),"Não classificado"))</f>
        <v/>
      </c>
      <c r="E4" s="3" t="inlineStr">
        <is>
          <t>Imobiliária Paulista</t>
        </is>
      </c>
      <c r="F4" s="3" t="inlineStr">
        <is>
          <t>São Paulo/SP</t>
        </is>
      </c>
      <c r="G4" s="3" t="inlineStr">
        <is>
          <t>Boleto</t>
        </is>
      </c>
      <c r="H4" s="3" t="inlineStr">
        <is>
          <t>Pago</t>
        </is>
      </c>
      <c r="I4" s="2" t="n">
        <v>46032</v>
      </c>
      <c r="J4" s="5" t="n">
        <v>1800</v>
      </c>
      <c r="K4" s="6">
        <f>IF(A4="","",TEXT(A4,"mm/yyyy"))</f>
        <v/>
      </c>
      <c r="L4" s="7">
        <f>IF(J4="","",IF(OR(H4="Pago",H4="Recebido"),J4,0))</f>
        <v/>
      </c>
      <c r="M4" s="3" t="inlineStr">
        <is>
          <t>Aluguel do escritório</t>
        </is>
      </c>
    </row>
    <row r="5">
      <c r="A5" s="2" t="n">
        <v>46036</v>
      </c>
      <c r="B5" s="3" t="inlineStr">
        <is>
          <t>Despesa</t>
        </is>
      </c>
      <c r="C5" s="3" t="inlineStr">
        <is>
          <t>Internet</t>
        </is>
      </c>
      <c r="D5" s="8">
        <f>IF(C5="","",IFERROR(VLOOKUP(C5,'Categorias'!$A$2:$B$101,2,FALSE),"Não classificado"))</f>
        <v/>
      </c>
      <c r="E5" s="3" t="inlineStr">
        <is>
          <t>Conecta Fibra Ltda.</t>
        </is>
      </c>
      <c r="F5" s="3" t="inlineStr">
        <is>
          <t>Curitiba/PR</t>
        </is>
      </c>
      <c r="G5" s="3" t="inlineStr">
        <is>
          <t>Cartão</t>
        </is>
      </c>
      <c r="H5" s="3" t="inlineStr">
        <is>
          <t>Pago</t>
        </is>
      </c>
      <c r="I5" s="2" t="n">
        <v>46042</v>
      </c>
      <c r="J5" s="5" t="n">
        <v>240</v>
      </c>
      <c r="K5" s="9">
        <f>IF(A5="","",TEXT(A5,"mm/yyyy"))</f>
        <v/>
      </c>
      <c r="L5" s="10">
        <f>IF(J5="","",IF(OR(H5="Pago",H5="Recebido"),J5,0))</f>
        <v/>
      </c>
      <c r="M5" s="3" t="inlineStr">
        <is>
          <t>Plano empresarial de internet</t>
        </is>
      </c>
    </row>
    <row r="6">
      <c r="A6" s="2" t="n">
        <v>46042</v>
      </c>
      <c r="B6" s="3" t="inlineStr">
        <is>
          <t>Despesa</t>
        </is>
      </c>
      <c r="C6" s="3" t="inlineStr">
        <is>
          <t>Combustível</t>
        </is>
      </c>
      <c r="D6" s="4">
        <f>IF(C6="","",IFERROR(VLOOKUP(C6,'Categorias'!$A$2:$B$101,2,FALSE),"Não classificado"))</f>
        <v/>
      </c>
      <c r="E6" s="3" t="inlineStr">
        <is>
          <t>Posto Avenida</t>
        </is>
      </c>
      <c r="F6" s="3" t="inlineStr">
        <is>
          <t>Belo Horizonte/MG</t>
        </is>
      </c>
      <c r="G6" s="3" t="inlineStr">
        <is>
          <t>Dinheiro</t>
        </is>
      </c>
      <c r="H6" s="3" t="inlineStr">
        <is>
          <t>Pago</t>
        </is>
      </c>
      <c r="I6" s="2" t="n">
        <v>46042</v>
      </c>
      <c r="J6" s="5" t="n">
        <v>380</v>
      </c>
      <c r="K6" s="6">
        <f>IF(A6="","",TEXT(A6,"mm/yyyy"))</f>
        <v/>
      </c>
      <c r="L6" s="7">
        <f>IF(J6="","",IF(OR(H6="Pago",H6="Recebido"),J6,0))</f>
        <v/>
      </c>
      <c r="M6" s="3" t="inlineStr">
        <is>
          <t>Visitas técnicas</t>
        </is>
      </c>
    </row>
    <row r="7">
      <c r="A7" s="2" t="n">
        <v>46050</v>
      </c>
      <c r="B7" s="3" t="inlineStr">
        <is>
          <t>Despesa</t>
        </is>
      </c>
      <c r="C7" s="3" t="inlineStr">
        <is>
          <t>Tarifas bancárias</t>
        </is>
      </c>
      <c r="D7" s="8">
        <f>IF(C7="","",IFERROR(VLOOKUP(C7,'Categorias'!$A$2:$B$101,2,FALSE),"Não classificado"))</f>
        <v/>
      </c>
      <c r="E7" s="3" t="inlineStr">
        <is>
          <t>Banco Digital Brasil</t>
        </is>
      </c>
      <c r="F7" s="3" t="inlineStr">
        <is>
          <t>Recife/PE</t>
        </is>
      </c>
      <c r="G7" s="3" t="inlineStr">
        <is>
          <t>Pix</t>
        </is>
      </c>
      <c r="H7" s="3" t="inlineStr">
        <is>
          <t>Pago</t>
        </is>
      </c>
      <c r="I7" s="2" t="n">
        <v>46050</v>
      </c>
      <c r="J7" s="5" t="n">
        <v>85</v>
      </c>
      <c r="K7" s="9">
        <f>IF(A7="","",TEXT(A7,"mm/yyyy"))</f>
        <v/>
      </c>
      <c r="L7" s="10">
        <f>IF(J7="","",IF(OR(H7="Pago",H7="Recebido"),J7,0))</f>
        <v/>
      </c>
      <c r="M7" s="3" t="inlineStr">
        <is>
          <t>Tarifas da conta empresarial</t>
        </is>
      </c>
    </row>
    <row r="8">
      <c r="A8" s="2" t="n">
        <v>46056</v>
      </c>
      <c r="B8" s="3" t="inlineStr">
        <is>
          <t>Receita</t>
        </is>
      </c>
      <c r="C8" s="3" t="inlineStr">
        <is>
          <t>Consultoria</t>
        </is>
      </c>
      <c r="D8" s="4">
        <f>IF(C8="","",IFERROR(VLOOKUP(C8,'Categorias'!$A$2:$B$101,2,FALSE),"Não classificado"))</f>
        <v/>
      </c>
      <c r="E8" s="3" t="inlineStr">
        <is>
          <t>Mercado Boa Compra Ltda.</t>
        </is>
      </c>
      <c r="F8" s="3" t="inlineStr">
        <is>
          <t>São Paulo/SP</t>
        </is>
      </c>
      <c r="G8" s="3" t="inlineStr">
        <is>
          <t>Pix</t>
        </is>
      </c>
      <c r="H8" s="3" t="inlineStr">
        <is>
          <t>Recebido</t>
        </is>
      </c>
      <c r="I8" s="2" t="n">
        <v>46063</v>
      </c>
      <c r="J8" s="5" t="n">
        <v>4800</v>
      </c>
      <c r="K8" s="6">
        <f>IF(A8="","",TEXT(A8,"mm/yyyy"))</f>
        <v/>
      </c>
      <c r="L8" s="7">
        <f>IF(J8="","",IF(OR(H8="Pago",H8="Recebido"),J8,0))</f>
        <v/>
      </c>
      <c r="M8" s="3" t="inlineStr">
        <is>
          <t>Consultoria de processos comerciais</t>
        </is>
      </c>
    </row>
    <row r="9">
      <c r="A9" s="2" t="n">
        <v>46064</v>
      </c>
      <c r="B9" s="3" t="inlineStr">
        <is>
          <t>Receita</t>
        </is>
      </c>
      <c r="C9" s="3" t="inlineStr">
        <is>
          <t>Venda de produtos</t>
        </is>
      </c>
      <c r="D9" s="8">
        <f>IF(C9="","",IFERROR(VLOOKUP(C9,'Categorias'!$A$2:$B$101,2,FALSE),"Não classificado"))</f>
        <v/>
      </c>
      <c r="E9" s="3" t="inlineStr">
        <is>
          <t>Ana Paula Souza</t>
        </is>
      </c>
      <c r="F9" s="3" t="inlineStr">
        <is>
          <t>Curitiba/PR</t>
        </is>
      </c>
      <c r="G9" s="3" t="inlineStr">
        <is>
          <t>Cartão</t>
        </is>
      </c>
      <c r="H9" s="3" t="inlineStr">
        <is>
          <t>Pendente</t>
        </is>
      </c>
      <c r="I9" s="2" t="n">
        <v>46068</v>
      </c>
      <c r="J9" s="5" t="n">
        <v>1250</v>
      </c>
      <c r="K9" s="9">
        <f>IF(A9="","",TEXT(A9,"mm/yyyy"))</f>
        <v/>
      </c>
      <c r="L9" s="10">
        <f>IF(J9="","",IF(OR(H9="Pago",H9="Recebido"),J9,0))</f>
        <v/>
      </c>
      <c r="M9" s="3" t="inlineStr">
        <is>
          <t>Venda de acessórios para informática</t>
        </is>
      </c>
    </row>
    <row r="10">
      <c r="A10" s="2" t="n">
        <v>46071</v>
      </c>
      <c r="B10" s="3" t="inlineStr">
        <is>
          <t>Despesa</t>
        </is>
      </c>
      <c r="C10" s="3" t="inlineStr">
        <is>
          <t>Material de escritório</t>
        </is>
      </c>
      <c r="D10" s="4">
        <f>IF(C10="","",IFERROR(VLOOKUP(C10,'Categorias'!$A$2:$B$101,2,FALSE),"Não classificado"))</f>
        <v/>
      </c>
      <c r="E10" s="3" t="inlineStr">
        <is>
          <t>Papelaria Central</t>
        </is>
      </c>
      <c r="F10" s="3" t="inlineStr">
        <is>
          <t>São Paulo/SP</t>
        </is>
      </c>
      <c r="G10" s="3" t="inlineStr">
        <is>
          <t>Boleto</t>
        </is>
      </c>
      <c r="H10" s="3" t="inlineStr">
        <is>
          <t>Pago</t>
        </is>
      </c>
      <c r="I10" s="2" t="n">
        <v>46078</v>
      </c>
      <c r="J10" s="5" t="n">
        <v>420</v>
      </c>
      <c r="K10" s="6">
        <f>IF(A10="","",TEXT(A10,"mm/yyyy"))</f>
        <v/>
      </c>
      <c r="L10" s="7">
        <f>IF(J10="","",IF(OR(H10="Pago",H10="Recebido"),J10,0))</f>
        <v/>
      </c>
      <c r="M10" s="3" t="inlineStr">
        <is>
          <t>Materiais administrativos</t>
        </is>
      </c>
    </row>
    <row r="11">
      <c r="A11" s="2" t="n">
        <v>46081</v>
      </c>
      <c r="B11" s="3" t="inlineStr">
        <is>
          <t>Despesa</t>
        </is>
      </c>
      <c r="C11" s="3" t="inlineStr">
        <is>
          <t>Fornecedor</t>
        </is>
      </c>
      <c r="D11" s="8">
        <f>IF(C11="","",IFERROR(VLOOKUP(C11,'Categorias'!$A$2:$B$101,2,FALSE),"Não classificado"))</f>
        <v/>
      </c>
      <c r="E11" s="3" t="inlineStr">
        <is>
          <t>Distribuidora Norte Ltda.</t>
        </is>
      </c>
      <c r="F11" s="3" t="inlineStr">
        <is>
          <t>Recife/PE</t>
        </is>
      </c>
      <c r="G11" s="3" t="inlineStr">
        <is>
          <t>Boleto</t>
        </is>
      </c>
      <c r="H11" s="3" t="inlineStr">
        <is>
          <t>Pendente</t>
        </is>
      </c>
      <c r="I11" s="2" t="n">
        <v>46081</v>
      </c>
      <c r="J11" s="5" t="n">
        <v>2380</v>
      </c>
      <c r="K11" s="9">
        <f>IF(A11="","",TEXT(A11,"mm/yyyy"))</f>
        <v/>
      </c>
      <c r="L11" s="10">
        <f>IF(J11="","",IF(OR(H11="Pago",H11="Recebido"),J11,0))</f>
        <v/>
      </c>
      <c r="M11" s="3" t="inlineStr">
        <is>
          <t>Compra de mercadorias para revenda</t>
        </is>
      </c>
    </row>
    <row r="12">
      <c r="A12" s="2" t="n"/>
      <c r="B12" s="3" t="n"/>
      <c r="C12" s="3" t="n"/>
      <c r="D12" s="4">
        <f>IF(C12="","",IFERROR(VLOOKUP(C12,'Categorias'!$A$2:$B$101,2,FALSE),"Não classificado"))</f>
        <v/>
      </c>
      <c r="E12" s="3" t="n"/>
      <c r="F12" s="3" t="n"/>
      <c r="G12" s="3" t="n"/>
      <c r="H12" s="3" t="n"/>
      <c r="I12" s="2" t="n"/>
      <c r="J12" s="5" t="n"/>
      <c r="K12" s="6">
        <f>IF(A12="","",TEXT(A12,"mm/yyyy"))</f>
        <v/>
      </c>
      <c r="L12" s="7">
        <f>IF(J12="","",IF(OR(H12="Pago",H12="Recebido"),J12,0))</f>
        <v/>
      </c>
      <c r="M12" s="3" t="n"/>
    </row>
    <row r="13">
      <c r="A13" s="2" t="n"/>
      <c r="B13" s="3" t="n"/>
      <c r="C13" s="3" t="n"/>
      <c r="D13" s="8">
        <f>IF(C13="","",IFERROR(VLOOKUP(C13,'Categorias'!$A$2:$B$101,2,FALSE),"Não classificado"))</f>
        <v/>
      </c>
      <c r="E13" s="3" t="n"/>
      <c r="F13" s="3" t="n"/>
      <c r="G13" s="3" t="n"/>
      <c r="H13" s="3" t="n"/>
      <c r="I13" s="2" t="n"/>
      <c r="J13" s="5" t="n"/>
      <c r="K13" s="9">
        <f>IF(A13="","",TEXT(A13,"mm/yyyy"))</f>
        <v/>
      </c>
      <c r="L13" s="10">
        <f>IF(J13="","",IF(OR(H13="Pago",H13="Recebido"),J13,0))</f>
        <v/>
      </c>
      <c r="M13" s="3" t="n"/>
    </row>
    <row r="14">
      <c r="A14" s="2" t="n"/>
      <c r="B14" s="3" t="n"/>
      <c r="C14" s="3" t="n"/>
      <c r="D14" s="4">
        <f>IF(C14="","",IFERROR(VLOOKUP(C14,'Categorias'!$A$2:$B$101,2,FALSE),"Não classificado"))</f>
        <v/>
      </c>
      <c r="E14" s="3" t="n"/>
      <c r="F14" s="3" t="n"/>
      <c r="G14" s="3" t="n"/>
      <c r="H14" s="3" t="n"/>
      <c r="I14" s="2" t="n"/>
      <c r="J14" s="5" t="n"/>
      <c r="K14" s="6">
        <f>IF(A14="","",TEXT(A14,"mm/yyyy"))</f>
        <v/>
      </c>
      <c r="L14" s="7">
        <f>IF(J14="","",IF(OR(H14="Pago",H14="Recebido"),J14,0))</f>
        <v/>
      </c>
      <c r="M14" s="3" t="n"/>
    </row>
    <row r="15">
      <c r="A15" s="2" t="n"/>
      <c r="B15" s="3" t="n"/>
      <c r="C15" s="3" t="n"/>
      <c r="D15" s="8">
        <f>IF(C15="","",IFERROR(VLOOKUP(C15,'Categorias'!$A$2:$B$101,2,FALSE),"Não classificado"))</f>
        <v/>
      </c>
      <c r="E15" s="3" t="n"/>
      <c r="F15" s="3" t="n"/>
      <c r="G15" s="3" t="n"/>
      <c r="H15" s="3" t="n"/>
      <c r="I15" s="2" t="n"/>
      <c r="J15" s="5" t="n"/>
      <c r="K15" s="9">
        <f>IF(A15="","",TEXT(A15,"mm/yyyy"))</f>
        <v/>
      </c>
      <c r="L15" s="10">
        <f>IF(J15="","",IF(OR(H15="Pago",H15="Recebido"),J15,0))</f>
        <v/>
      </c>
      <c r="M15" s="3" t="n"/>
    </row>
    <row r="16">
      <c r="A16" s="2" t="n"/>
      <c r="B16" s="3" t="n"/>
      <c r="C16" s="3" t="n"/>
      <c r="D16" s="4">
        <f>IF(C16="","",IFERROR(VLOOKUP(C16,'Categorias'!$A$2:$B$101,2,FALSE),"Não classificado"))</f>
        <v/>
      </c>
      <c r="E16" s="3" t="n"/>
      <c r="F16" s="3" t="n"/>
      <c r="G16" s="3" t="n"/>
      <c r="H16" s="3" t="n"/>
      <c r="I16" s="2" t="n"/>
      <c r="J16" s="5" t="n"/>
      <c r="K16" s="6">
        <f>IF(A16="","",TEXT(A16,"mm/yyyy"))</f>
        <v/>
      </c>
      <c r="L16" s="7">
        <f>IF(J16="","",IF(OR(H16="Pago",H16="Recebido"),J16,0))</f>
        <v/>
      </c>
      <c r="M16" s="3" t="n"/>
    </row>
    <row r="17">
      <c r="A17" s="2" t="n"/>
      <c r="B17" s="3" t="n"/>
      <c r="C17" s="3" t="n"/>
      <c r="D17" s="8">
        <f>IF(C17="","",IFERROR(VLOOKUP(C17,'Categorias'!$A$2:$B$101,2,FALSE),"Não classificado"))</f>
        <v/>
      </c>
      <c r="E17" s="3" t="n"/>
      <c r="F17" s="3" t="n"/>
      <c r="G17" s="3" t="n"/>
      <c r="H17" s="3" t="n"/>
      <c r="I17" s="2" t="n"/>
      <c r="J17" s="5" t="n"/>
      <c r="K17" s="9">
        <f>IF(A17="","",TEXT(A17,"mm/yyyy"))</f>
        <v/>
      </c>
      <c r="L17" s="10">
        <f>IF(J17="","",IF(OR(H17="Pago",H17="Recebido"),J17,0))</f>
        <v/>
      </c>
      <c r="M17" s="3" t="n"/>
    </row>
    <row r="18">
      <c r="A18" s="2" t="n"/>
      <c r="B18" s="3" t="n"/>
      <c r="C18" s="3" t="n"/>
      <c r="D18" s="4">
        <f>IF(C18="","",IFERROR(VLOOKUP(C18,'Categorias'!$A$2:$B$101,2,FALSE),"Não classificado"))</f>
        <v/>
      </c>
      <c r="E18" s="3" t="n"/>
      <c r="F18" s="3" t="n"/>
      <c r="G18" s="3" t="n"/>
      <c r="H18" s="3" t="n"/>
      <c r="I18" s="2" t="n"/>
      <c r="J18" s="5" t="n"/>
      <c r="K18" s="6">
        <f>IF(A18="","",TEXT(A18,"mm/yyyy"))</f>
        <v/>
      </c>
      <c r="L18" s="7">
        <f>IF(J18="","",IF(OR(H18="Pago",H18="Recebido"),J18,0))</f>
        <v/>
      </c>
      <c r="M18" s="3" t="n"/>
    </row>
    <row r="19">
      <c r="A19" s="2" t="n"/>
      <c r="B19" s="3" t="n"/>
      <c r="C19" s="3" t="n"/>
      <c r="D19" s="8">
        <f>IF(C19="","",IFERROR(VLOOKUP(C19,'Categorias'!$A$2:$B$101,2,FALSE),"Não classificado"))</f>
        <v/>
      </c>
      <c r="E19" s="3" t="n"/>
      <c r="F19" s="3" t="n"/>
      <c r="G19" s="3" t="n"/>
      <c r="H19" s="3" t="n"/>
      <c r="I19" s="2" t="n"/>
      <c r="J19" s="5" t="n"/>
      <c r="K19" s="9">
        <f>IF(A19="","",TEXT(A19,"mm/yyyy"))</f>
        <v/>
      </c>
      <c r="L19" s="10">
        <f>IF(J19="","",IF(OR(H19="Pago",H19="Recebido"),J19,0))</f>
        <v/>
      </c>
      <c r="M19" s="3" t="n"/>
    </row>
    <row r="20">
      <c r="A20" s="2" t="n"/>
      <c r="B20" s="3" t="n"/>
      <c r="C20" s="3" t="n"/>
      <c r="D20" s="4">
        <f>IF(C20="","",IFERROR(VLOOKUP(C20,'Categorias'!$A$2:$B$101,2,FALSE),"Não classificado"))</f>
        <v/>
      </c>
      <c r="E20" s="3" t="n"/>
      <c r="F20" s="3" t="n"/>
      <c r="G20" s="3" t="n"/>
      <c r="H20" s="3" t="n"/>
      <c r="I20" s="2" t="n"/>
      <c r="J20" s="5" t="n"/>
      <c r="K20" s="6">
        <f>IF(A20="","",TEXT(A20,"mm/yyyy"))</f>
        <v/>
      </c>
      <c r="L20" s="7">
        <f>IF(J20="","",IF(OR(H20="Pago",H20="Recebido"),J20,0))</f>
        <v/>
      </c>
      <c r="M20" s="3" t="n"/>
    </row>
    <row r="21">
      <c r="A21" s="2" t="n"/>
      <c r="B21" s="3" t="n"/>
      <c r="C21" s="3" t="n"/>
      <c r="D21" s="8">
        <f>IF(C21="","",IFERROR(VLOOKUP(C21,'Categorias'!$A$2:$B$101,2,FALSE),"Não classificado"))</f>
        <v/>
      </c>
      <c r="E21" s="3" t="n"/>
      <c r="F21" s="3" t="n"/>
      <c r="G21" s="3" t="n"/>
      <c r="H21" s="3" t="n"/>
      <c r="I21" s="2" t="n"/>
      <c r="J21" s="5" t="n"/>
      <c r="K21" s="9">
        <f>IF(A21="","",TEXT(A21,"mm/yyyy"))</f>
        <v/>
      </c>
      <c r="L21" s="10">
        <f>IF(J21="","",IF(OR(H21="Pago",H21="Recebido"),J21,0))</f>
        <v/>
      </c>
      <c r="M21" s="3" t="n"/>
    </row>
    <row r="22">
      <c r="A22" s="2" t="n"/>
      <c r="B22" s="3" t="n"/>
      <c r="C22" s="3" t="n"/>
      <c r="D22" s="4">
        <f>IF(C22="","",IFERROR(VLOOKUP(C22,'Categorias'!$A$2:$B$101,2,FALSE),"Não classificado"))</f>
        <v/>
      </c>
      <c r="E22" s="3" t="n"/>
      <c r="F22" s="3" t="n"/>
      <c r="G22" s="3" t="n"/>
      <c r="H22" s="3" t="n"/>
      <c r="I22" s="2" t="n"/>
      <c r="J22" s="5" t="n"/>
      <c r="K22" s="6">
        <f>IF(A22="","",TEXT(A22,"mm/yyyy"))</f>
        <v/>
      </c>
      <c r="L22" s="7">
        <f>IF(J22="","",IF(OR(H22="Pago",H22="Recebido"),J22,0))</f>
        <v/>
      </c>
      <c r="M22" s="3" t="n"/>
    </row>
    <row r="23">
      <c r="A23" s="2" t="n"/>
      <c r="B23" s="3" t="n"/>
      <c r="C23" s="3" t="n"/>
      <c r="D23" s="8">
        <f>IF(C23="","",IFERROR(VLOOKUP(C23,'Categorias'!$A$2:$B$101,2,FALSE),"Não classificado"))</f>
        <v/>
      </c>
      <c r="E23" s="3" t="n"/>
      <c r="F23" s="3" t="n"/>
      <c r="G23" s="3" t="n"/>
      <c r="H23" s="3" t="n"/>
      <c r="I23" s="2" t="n"/>
      <c r="J23" s="5" t="n"/>
      <c r="K23" s="9">
        <f>IF(A23="","",TEXT(A23,"mm/yyyy"))</f>
        <v/>
      </c>
      <c r="L23" s="10">
        <f>IF(J23="","",IF(OR(H23="Pago",H23="Recebido"),J23,0))</f>
        <v/>
      </c>
      <c r="M23" s="3" t="n"/>
    </row>
    <row r="24">
      <c r="A24" s="2" t="n"/>
      <c r="B24" s="3" t="n"/>
      <c r="C24" s="3" t="n"/>
      <c r="D24" s="4">
        <f>IF(C24="","",IFERROR(VLOOKUP(C24,'Categorias'!$A$2:$B$101,2,FALSE),"Não classificado"))</f>
        <v/>
      </c>
      <c r="E24" s="3" t="n"/>
      <c r="F24" s="3" t="n"/>
      <c r="G24" s="3" t="n"/>
      <c r="H24" s="3" t="n"/>
      <c r="I24" s="2" t="n"/>
      <c r="J24" s="5" t="n"/>
      <c r="K24" s="6">
        <f>IF(A24="","",TEXT(A24,"mm/yyyy"))</f>
        <v/>
      </c>
      <c r="L24" s="7">
        <f>IF(J24="","",IF(OR(H24="Pago",H24="Recebido"),J24,0))</f>
        <v/>
      </c>
      <c r="M24" s="3" t="n"/>
    </row>
    <row r="25">
      <c r="A25" s="2" t="n"/>
      <c r="B25" s="3" t="n"/>
      <c r="C25" s="3" t="n"/>
      <c r="D25" s="8">
        <f>IF(C25="","",IFERROR(VLOOKUP(C25,'Categorias'!$A$2:$B$101,2,FALSE),"Não classificado"))</f>
        <v/>
      </c>
      <c r="E25" s="3" t="n"/>
      <c r="F25" s="3" t="n"/>
      <c r="G25" s="3" t="n"/>
      <c r="H25" s="3" t="n"/>
      <c r="I25" s="2" t="n"/>
      <c r="J25" s="5" t="n"/>
      <c r="K25" s="9">
        <f>IF(A25="","",TEXT(A25,"mm/yyyy"))</f>
        <v/>
      </c>
      <c r="L25" s="10">
        <f>IF(J25="","",IF(OR(H25="Pago",H25="Recebido"),J25,0))</f>
        <v/>
      </c>
      <c r="M25" s="3" t="n"/>
    </row>
    <row r="26">
      <c r="A26" s="2" t="n"/>
      <c r="B26" s="3" t="n"/>
      <c r="C26" s="3" t="n"/>
      <c r="D26" s="4">
        <f>IF(C26="","",IFERROR(VLOOKUP(C26,'Categorias'!$A$2:$B$101,2,FALSE),"Não classificado"))</f>
        <v/>
      </c>
      <c r="E26" s="3" t="n"/>
      <c r="F26" s="3" t="n"/>
      <c r="G26" s="3" t="n"/>
      <c r="H26" s="3" t="n"/>
      <c r="I26" s="2" t="n"/>
      <c r="J26" s="5" t="n"/>
      <c r="K26" s="6">
        <f>IF(A26="","",TEXT(A26,"mm/yyyy"))</f>
        <v/>
      </c>
      <c r="L26" s="7">
        <f>IF(J26="","",IF(OR(H26="Pago",H26="Recebido"),J26,0))</f>
        <v/>
      </c>
      <c r="M26" s="3" t="n"/>
    </row>
    <row r="27">
      <c r="A27" s="2" t="n"/>
      <c r="B27" s="3" t="n"/>
      <c r="C27" s="3" t="n"/>
      <c r="D27" s="8">
        <f>IF(C27="","",IFERROR(VLOOKUP(C27,'Categorias'!$A$2:$B$101,2,FALSE),"Não classificado"))</f>
        <v/>
      </c>
      <c r="E27" s="3" t="n"/>
      <c r="F27" s="3" t="n"/>
      <c r="G27" s="3" t="n"/>
      <c r="H27" s="3" t="n"/>
      <c r="I27" s="2" t="n"/>
      <c r="J27" s="5" t="n"/>
      <c r="K27" s="9">
        <f>IF(A27="","",TEXT(A27,"mm/yyyy"))</f>
        <v/>
      </c>
      <c r="L27" s="10">
        <f>IF(J27="","",IF(OR(H27="Pago",H27="Recebido"),J27,0))</f>
        <v/>
      </c>
      <c r="M27" s="3" t="n"/>
    </row>
    <row r="28">
      <c r="A28" s="2" t="n"/>
      <c r="B28" s="3" t="n"/>
      <c r="C28" s="3" t="n"/>
      <c r="D28" s="4">
        <f>IF(C28="","",IFERROR(VLOOKUP(C28,'Categorias'!$A$2:$B$101,2,FALSE),"Não classificado"))</f>
        <v/>
      </c>
      <c r="E28" s="3" t="n"/>
      <c r="F28" s="3" t="n"/>
      <c r="G28" s="3" t="n"/>
      <c r="H28" s="3" t="n"/>
      <c r="I28" s="2" t="n"/>
      <c r="J28" s="5" t="n"/>
      <c r="K28" s="6">
        <f>IF(A28="","",TEXT(A28,"mm/yyyy"))</f>
        <v/>
      </c>
      <c r="L28" s="7">
        <f>IF(J28="","",IF(OR(H28="Pago",H28="Recebido"),J28,0))</f>
        <v/>
      </c>
      <c r="M28" s="3" t="n"/>
    </row>
    <row r="29">
      <c r="A29" s="2" t="n"/>
      <c r="B29" s="3" t="n"/>
      <c r="C29" s="3" t="n"/>
      <c r="D29" s="8">
        <f>IF(C29="","",IFERROR(VLOOKUP(C29,'Categorias'!$A$2:$B$101,2,FALSE),"Não classificado"))</f>
        <v/>
      </c>
      <c r="E29" s="3" t="n"/>
      <c r="F29" s="3" t="n"/>
      <c r="G29" s="3" t="n"/>
      <c r="H29" s="3" t="n"/>
      <c r="I29" s="2" t="n"/>
      <c r="J29" s="5" t="n"/>
      <c r="K29" s="9">
        <f>IF(A29="","",TEXT(A29,"mm/yyyy"))</f>
        <v/>
      </c>
      <c r="L29" s="10">
        <f>IF(J29="","",IF(OR(H29="Pago",H29="Recebido"),J29,0))</f>
        <v/>
      </c>
      <c r="M29" s="3" t="n"/>
    </row>
    <row r="30">
      <c r="A30" s="2" t="n"/>
      <c r="B30" s="3" t="n"/>
      <c r="C30" s="3" t="n"/>
      <c r="D30" s="4">
        <f>IF(C30="","",IFERROR(VLOOKUP(C30,'Categorias'!$A$2:$B$101,2,FALSE),"Não classificado"))</f>
        <v/>
      </c>
      <c r="E30" s="3" t="n"/>
      <c r="F30" s="3" t="n"/>
      <c r="G30" s="3" t="n"/>
      <c r="H30" s="3" t="n"/>
      <c r="I30" s="2" t="n"/>
      <c r="J30" s="5" t="n"/>
      <c r="K30" s="6">
        <f>IF(A30="","",TEXT(A30,"mm/yyyy"))</f>
        <v/>
      </c>
      <c r="L30" s="7">
        <f>IF(J30="","",IF(OR(H30="Pago",H30="Recebido"),J30,0))</f>
        <v/>
      </c>
      <c r="M30" s="3" t="n"/>
    </row>
    <row r="31">
      <c r="A31" s="2" t="n"/>
      <c r="B31" s="3" t="n"/>
      <c r="C31" s="3" t="n"/>
      <c r="D31" s="8">
        <f>IF(C31="","",IFERROR(VLOOKUP(C31,'Categorias'!$A$2:$B$101,2,FALSE),"Não classificado"))</f>
        <v/>
      </c>
      <c r="E31" s="3" t="n"/>
      <c r="F31" s="3" t="n"/>
      <c r="G31" s="3" t="n"/>
      <c r="H31" s="3" t="n"/>
      <c r="I31" s="2" t="n"/>
      <c r="J31" s="5" t="n"/>
      <c r="K31" s="9">
        <f>IF(A31="","",TEXT(A31,"mm/yyyy"))</f>
        <v/>
      </c>
      <c r="L31" s="10">
        <f>IF(J31="","",IF(OR(H31="Pago",H31="Recebido"),J31,0))</f>
        <v/>
      </c>
      <c r="M31" s="3" t="n"/>
    </row>
    <row r="32">
      <c r="A32" s="2" t="n"/>
      <c r="B32" s="3" t="n"/>
      <c r="C32" s="3" t="n"/>
      <c r="D32" s="4">
        <f>IF(C32="","",IFERROR(VLOOKUP(C32,'Categorias'!$A$2:$B$101,2,FALSE),"Não classificado"))</f>
        <v/>
      </c>
      <c r="E32" s="3" t="n"/>
      <c r="F32" s="3" t="n"/>
      <c r="G32" s="3" t="n"/>
      <c r="H32" s="3" t="n"/>
      <c r="I32" s="2" t="n"/>
      <c r="J32" s="5" t="n"/>
      <c r="K32" s="6">
        <f>IF(A32="","",TEXT(A32,"mm/yyyy"))</f>
        <v/>
      </c>
      <c r="L32" s="7">
        <f>IF(J32="","",IF(OR(H32="Pago",H32="Recebido"),J32,0))</f>
        <v/>
      </c>
      <c r="M32" s="3" t="n"/>
    </row>
    <row r="33">
      <c r="A33" s="2" t="n"/>
      <c r="B33" s="3" t="n"/>
      <c r="C33" s="3" t="n"/>
      <c r="D33" s="8">
        <f>IF(C33="","",IFERROR(VLOOKUP(C33,'Categorias'!$A$2:$B$101,2,FALSE),"Não classificado"))</f>
        <v/>
      </c>
      <c r="E33" s="3" t="n"/>
      <c r="F33" s="3" t="n"/>
      <c r="G33" s="3" t="n"/>
      <c r="H33" s="3" t="n"/>
      <c r="I33" s="2" t="n"/>
      <c r="J33" s="5" t="n"/>
      <c r="K33" s="9">
        <f>IF(A33="","",TEXT(A33,"mm/yyyy"))</f>
        <v/>
      </c>
      <c r="L33" s="10">
        <f>IF(J33="","",IF(OR(H33="Pago",H33="Recebido"),J33,0))</f>
        <v/>
      </c>
      <c r="M33" s="3" t="n"/>
    </row>
    <row r="34">
      <c r="A34" s="2" t="n"/>
      <c r="B34" s="3" t="n"/>
      <c r="C34" s="3" t="n"/>
      <c r="D34" s="4">
        <f>IF(C34="","",IFERROR(VLOOKUP(C34,'Categorias'!$A$2:$B$101,2,FALSE),"Não classificado"))</f>
        <v/>
      </c>
      <c r="E34" s="3" t="n"/>
      <c r="F34" s="3" t="n"/>
      <c r="G34" s="3" t="n"/>
      <c r="H34" s="3" t="n"/>
      <c r="I34" s="2" t="n"/>
      <c r="J34" s="5" t="n"/>
      <c r="K34" s="6">
        <f>IF(A34="","",TEXT(A34,"mm/yyyy"))</f>
        <v/>
      </c>
      <c r="L34" s="7">
        <f>IF(J34="","",IF(OR(H34="Pago",H34="Recebido"),J34,0))</f>
        <v/>
      </c>
      <c r="M34" s="3" t="n"/>
    </row>
    <row r="35">
      <c r="A35" s="2" t="n"/>
      <c r="B35" s="3" t="n"/>
      <c r="C35" s="3" t="n"/>
      <c r="D35" s="8">
        <f>IF(C35="","",IFERROR(VLOOKUP(C35,'Categorias'!$A$2:$B$101,2,FALSE),"Não classificado"))</f>
        <v/>
      </c>
      <c r="E35" s="3" t="n"/>
      <c r="F35" s="3" t="n"/>
      <c r="G35" s="3" t="n"/>
      <c r="H35" s="3" t="n"/>
      <c r="I35" s="2" t="n"/>
      <c r="J35" s="5" t="n"/>
      <c r="K35" s="9">
        <f>IF(A35="","",TEXT(A35,"mm/yyyy"))</f>
        <v/>
      </c>
      <c r="L35" s="10">
        <f>IF(J35="","",IF(OR(H35="Pago",H35="Recebido"),J35,0))</f>
        <v/>
      </c>
      <c r="M35" s="3" t="n"/>
    </row>
    <row r="36">
      <c r="A36" s="2" t="n"/>
      <c r="B36" s="3" t="n"/>
      <c r="C36" s="3" t="n"/>
      <c r="D36" s="4">
        <f>IF(C36="","",IFERROR(VLOOKUP(C36,'Categorias'!$A$2:$B$101,2,FALSE),"Não classificado"))</f>
        <v/>
      </c>
      <c r="E36" s="3" t="n"/>
      <c r="F36" s="3" t="n"/>
      <c r="G36" s="3" t="n"/>
      <c r="H36" s="3" t="n"/>
      <c r="I36" s="2" t="n"/>
      <c r="J36" s="5" t="n"/>
      <c r="K36" s="6">
        <f>IF(A36="","",TEXT(A36,"mm/yyyy"))</f>
        <v/>
      </c>
      <c r="L36" s="7">
        <f>IF(J36="","",IF(OR(H36="Pago",H36="Recebido"),J36,0))</f>
        <v/>
      </c>
      <c r="M36" s="3" t="n"/>
    </row>
    <row r="37">
      <c r="A37" s="2" t="n"/>
      <c r="B37" s="3" t="n"/>
      <c r="C37" s="3" t="n"/>
      <c r="D37" s="8">
        <f>IF(C37="","",IFERROR(VLOOKUP(C37,'Categorias'!$A$2:$B$101,2,FALSE),"Não classificado"))</f>
        <v/>
      </c>
      <c r="E37" s="3" t="n"/>
      <c r="F37" s="3" t="n"/>
      <c r="G37" s="3" t="n"/>
      <c r="H37" s="3" t="n"/>
      <c r="I37" s="2" t="n"/>
      <c r="J37" s="5" t="n"/>
      <c r="K37" s="9">
        <f>IF(A37="","",TEXT(A37,"mm/yyyy"))</f>
        <v/>
      </c>
      <c r="L37" s="10">
        <f>IF(J37="","",IF(OR(H37="Pago",H37="Recebido"),J37,0))</f>
        <v/>
      </c>
      <c r="M37" s="3" t="n"/>
    </row>
    <row r="38">
      <c r="A38" s="2" t="n"/>
      <c r="B38" s="3" t="n"/>
      <c r="C38" s="3" t="n"/>
      <c r="D38" s="4">
        <f>IF(C38="","",IFERROR(VLOOKUP(C38,'Categorias'!$A$2:$B$101,2,FALSE),"Não classificado"))</f>
        <v/>
      </c>
      <c r="E38" s="3" t="n"/>
      <c r="F38" s="3" t="n"/>
      <c r="G38" s="3" t="n"/>
      <c r="H38" s="3" t="n"/>
      <c r="I38" s="2" t="n"/>
      <c r="J38" s="5" t="n"/>
      <c r="K38" s="6">
        <f>IF(A38="","",TEXT(A38,"mm/yyyy"))</f>
        <v/>
      </c>
      <c r="L38" s="7">
        <f>IF(J38="","",IF(OR(H38="Pago",H38="Recebido"),J38,0))</f>
        <v/>
      </c>
      <c r="M38" s="3" t="n"/>
    </row>
    <row r="39">
      <c r="A39" s="2" t="n"/>
      <c r="B39" s="3" t="n"/>
      <c r="C39" s="3" t="n"/>
      <c r="D39" s="8">
        <f>IF(C39="","",IFERROR(VLOOKUP(C39,'Categorias'!$A$2:$B$101,2,FALSE),"Não classificado"))</f>
        <v/>
      </c>
      <c r="E39" s="3" t="n"/>
      <c r="F39" s="3" t="n"/>
      <c r="G39" s="3" t="n"/>
      <c r="H39" s="3" t="n"/>
      <c r="I39" s="2" t="n"/>
      <c r="J39" s="5" t="n"/>
      <c r="K39" s="9">
        <f>IF(A39="","",TEXT(A39,"mm/yyyy"))</f>
        <v/>
      </c>
      <c r="L39" s="10">
        <f>IF(J39="","",IF(OR(H39="Pago",H39="Recebido"),J39,0))</f>
        <v/>
      </c>
      <c r="M39" s="3" t="n"/>
    </row>
    <row r="40">
      <c r="A40" s="2" t="n"/>
      <c r="B40" s="3" t="n"/>
      <c r="C40" s="3" t="n"/>
      <c r="D40" s="4">
        <f>IF(C40="","",IFERROR(VLOOKUP(C40,'Categorias'!$A$2:$B$101,2,FALSE),"Não classificado"))</f>
        <v/>
      </c>
      <c r="E40" s="3" t="n"/>
      <c r="F40" s="3" t="n"/>
      <c r="G40" s="3" t="n"/>
      <c r="H40" s="3" t="n"/>
      <c r="I40" s="2" t="n"/>
      <c r="J40" s="5" t="n"/>
      <c r="K40" s="6">
        <f>IF(A40="","",TEXT(A40,"mm/yyyy"))</f>
        <v/>
      </c>
      <c r="L40" s="7">
        <f>IF(J40="","",IF(OR(H40="Pago",H40="Recebido"),J40,0))</f>
        <v/>
      </c>
      <c r="M40" s="3" t="n"/>
    </row>
    <row r="41">
      <c r="A41" s="2" t="n"/>
      <c r="B41" s="3" t="n"/>
      <c r="C41" s="3" t="n"/>
      <c r="D41" s="8">
        <f>IF(C41="","",IFERROR(VLOOKUP(C41,'Categorias'!$A$2:$B$101,2,FALSE),"Não classificado"))</f>
        <v/>
      </c>
      <c r="E41" s="3" t="n"/>
      <c r="F41" s="3" t="n"/>
      <c r="G41" s="3" t="n"/>
      <c r="H41" s="3" t="n"/>
      <c r="I41" s="2" t="n"/>
      <c r="J41" s="5" t="n"/>
      <c r="K41" s="9">
        <f>IF(A41="","",TEXT(A41,"mm/yyyy"))</f>
        <v/>
      </c>
      <c r="L41" s="10">
        <f>IF(J41="","",IF(OR(H41="Pago",H41="Recebido"),J41,0))</f>
        <v/>
      </c>
      <c r="M41" s="3" t="n"/>
    </row>
    <row r="42">
      <c r="A42" s="2" t="n"/>
      <c r="B42" s="3" t="n"/>
      <c r="C42" s="3" t="n"/>
      <c r="D42" s="4">
        <f>IF(C42="","",IFERROR(VLOOKUP(C42,'Categorias'!$A$2:$B$101,2,FALSE),"Não classificado"))</f>
        <v/>
      </c>
      <c r="E42" s="3" t="n"/>
      <c r="F42" s="3" t="n"/>
      <c r="G42" s="3" t="n"/>
      <c r="H42" s="3" t="n"/>
      <c r="I42" s="2" t="n"/>
      <c r="J42" s="5" t="n"/>
      <c r="K42" s="6">
        <f>IF(A42="","",TEXT(A42,"mm/yyyy"))</f>
        <v/>
      </c>
      <c r="L42" s="7">
        <f>IF(J42="","",IF(OR(H42="Pago",H42="Recebido"),J42,0))</f>
        <v/>
      </c>
      <c r="M42" s="3" t="n"/>
    </row>
    <row r="43">
      <c r="A43" s="2" t="n"/>
      <c r="B43" s="3" t="n"/>
      <c r="C43" s="3" t="n"/>
      <c r="D43" s="8">
        <f>IF(C43="","",IFERROR(VLOOKUP(C43,'Categorias'!$A$2:$B$101,2,FALSE),"Não classificado"))</f>
        <v/>
      </c>
      <c r="E43" s="3" t="n"/>
      <c r="F43" s="3" t="n"/>
      <c r="G43" s="3" t="n"/>
      <c r="H43" s="3" t="n"/>
      <c r="I43" s="2" t="n"/>
      <c r="J43" s="5" t="n"/>
      <c r="K43" s="9">
        <f>IF(A43="","",TEXT(A43,"mm/yyyy"))</f>
        <v/>
      </c>
      <c r="L43" s="10">
        <f>IF(J43="","",IF(OR(H43="Pago",H43="Recebido"),J43,0))</f>
        <v/>
      </c>
      <c r="M43" s="3" t="n"/>
    </row>
    <row r="44">
      <c r="A44" s="2" t="n"/>
      <c r="B44" s="3" t="n"/>
      <c r="C44" s="3" t="n"/>
      <c r="D44" s="4">
        <f>IF(C44="","",IFERROR(VLOOKUP(C44,'Categorias'!$A$2:$B$101,2,FALSE),"Não classificado"))</f>
        <v/>
      </c>
      <c r="E44" s="3" t="n"/>
      <c r="F44" s="3" t="n"/>
      <c r="G44" s="3" t="n"/>
      <c r="H44" s="3" t="n"/>
      <c r="I44" s="2" t="n"/>
      <c r="J44" s="5" t="n"/>
      <c r="K44" s="6">
        <f>IF(A44="","",TEXT(A44,"mm/yyyy"))</f>
        <v/>
      </c>
      <c r="L44" s="7">
        <f>IF(J44="","",IF(OR(H44="Pago",H44="Recebido"),J44,0))</f>
        <v/>
      </c>
      <c r="M44" s="3" t="n"/>
    </row>
    <row r="45">
      <c r="A45" s="2" t="n"/>
      <c r="B45" s="3" t="n"/>
      <c r="C45" s="3" t="n"/>
      <c r="D45" s="8">
        <f>IF(C45="","",IFERROR(VLOOKUP(C45,'Categorias'!$A$2:$B$101,2,FALSE),"Não classificado"))</f>
        <v/>
      </c>
      <c r="E45" s="3" t="n"/>
      <c r="F45" s="3" t="n"/>
      <c r="G45" s="3" t="n"/>
      <c r="H45" s="3" t="n"/>
      <c r="I45" s="2" t="n"/>
      <c r="J45" s="5" t="n"/>
      <c r="K45" s="9">
        <f>IF(A45="","",TEXT(A45,"mm/yyyy"))</f>
        <v/>
      </c>
      <c r="L45" s="10">
        <f>IF(J45="","",IF(OR(H45="Pago",H45="Recebido"),J45,0))</f>
        <v/>
      </c>
      <c r="M45" s="3" t="n"/>
    </row>
    <row r="46">
      <c r="A46" s="2" t="n"/>
      <c r="B46" s="3" t="n"/>
      <c r="C46" s="3" t="n"/>
      <c r="D46" s="4">
        <f>IF(C46="","",IFERROR(VLOOKUP(C46,'Categorias'!$A$2:$B$101,2,FALSE),"Não classificado"))</f>
        <v/>
      </c>
      <c r="E46" s="3" t="n"/>
      <c r="F46" s="3" t="n"/>
      <c r="G46" s="3" t="n"/>
      <c r="H46" s="3" t="n"/>
      <c r="I46" s="2" t="n"/>
      <c r="J46" s="5" t="n"/>
      <c r="K46" s="6">
        <f>IF(A46="","",TEXT(A46,"mm/yyyy"))</f>
        <v/>
      </c>
      <c r="L46" s="7">
        <f>IF(J46="","",IF(OR(H46="Pago",H46="Recebido"),J46,0))</f>
        <v/>
      </c>
      <c r="M46" s="3" t="n"/>
    </row>
    <row r="47">
      <c r="A47" s="2" t="n"/>
      <c r="B47" s="3" t="n"/>
      <c r="C47" s="3" t="n"/>
      <c r="D47" s="8">
        <f>IF(C47="","",IFERROR(VLOOKUP(C47,'Categorias'!$A$2:$B$101,2,FALSE),"Não classificado"))</f>
        <v/>
      </c>
      <c r="E47" s="3" t="n"/>
      <c r="F47" s="3" t="n"/>
      <c r="G47" s="3" t="n"/>
      <c r="H47" s="3" t="n"/>
      <c r="I47" s="2" t="n"/>
      <c r="J47" s="5" t="n"/>
      <c r="K47" s="9">
        <f>IF(A47="","",TEXT(A47,"mm/yyyy"))</f>
        <v/>
      </c>
      <c r="L47" s="10">
        <f>IF(J47="","",IF(OR(H47="Pago",H47="Recebido"),J47,0))</f>
        <v/>
      </c>
      <c r="M47" s="3" t="n"/>
    </row>
    <row r="48">
      <c r="A48" s="2" t="n"/>
      <c r="B48" s="3" t="n"/>
      <c r="C48" s="3" t="n"/>
      <c r="D48" s="4">
        <f>IF(C48="","",IFERROR(VLOOKUP(C48,'Categorias'!$A$2:$B$101,2,FALSE),"Não classificado"))</f>
        <v/>
      </c>
      <c r="E48" s="3" t="n"/>
      <c r="F48" s="3" t="n"/>
      <c r="G48" s="3" t="n"/>
      <c r="H48" s="3" t="n"/>
      <c r="I48" s="2" t="n"/>
      <c r="J48" s="5" t="n"/>
      <c r="K48" s="6">
        <f>IF(A48="","",TEXT(A48,"mm/yyyy"))</f>
        <v/>
      </c>
      <c r="L48" s="7">
        <f>IF(J48="","",IF(OR(H48="Pago",H48="Recebido"),J48,0))</f>
        <v/>
      </c>
      <c r="M48" s="3" t="n"/>
    </row>
    <row r="49">
      <c r="A49" s="2" t="n"/>
      <c r="B49" s="3" t="n"/>
      <c r="C49" s="3" t="n"/>
      <c r="D49" s="8">
        <f>IF(C49="","",IFERROR(VLOOKUP(C49,'Categorias'!$A$2:$B$101,2,FALSE),"Não classificado"))</f>
        <v/>
      </c>
      <c r="E49" s="3" t="n"/>
      <c r="F49" s="3" t="n"/>
      <c r="G49" s="3" t="n"/>
      <c r="H49" s="3" t="n"/>
      <c r="I49" s="2" t="n"/>
      <c r="J49" s="5" t="n"/>
      <c r="K49" s="9">
        <f>IF(A49="","",TEXT(A49,"mm/yyyy"))</f>
        <v/>
      </c>
      <c r="L49" s="10">
        <f>IF(J49="","",IF(OR(H49="Pago",H49="Recebido"),J49,0))</f>
        <v/>
      </c>
      <c r="M49" s="3" t="n"/>
    </row>
    <row r="50">
      <c r="A50" s="2" t="n"/>
      <c r="B50" s="3" t="n"/>
      <c r="C50" s="3" t="n"/>
      <c r="D50" s="4">
        <f>IF(C50="","",IFERROR(VLOOKUP(C50,'Categorias'!$A$2:$B$101,2,FALSE),"Não classificado"))</f>
        <v/>
      </c>
      <c r="E50" s="3" t="n"/>
      <c r="F50" s="3" t="n"/>
      <c r="G50" s="3" t="n"/>
      <c r="H50" s="3" t="n"/>
      <c r="I50" s="2" t="n"/>
      <c r="J50" s="5" t="n"/>
      <c r="K50" s="6">
        <f>IF(A50="","",TEXT(A50,"mm/yyyy"))</f>
        <v/>
      </c>
      <c r="L50" s="7">
        <f>IF(J50="","",IF(OR(H50="Pago",H50="Recebido"),J50,0))</f>
        <v/>
      </c>
      <c r="M50" s="3" t="n"/>
    </row>
    <row r="51">
      <c r="A51" s="2" t="n"/>
      <c r="B51" s="3" t="n"/>
      <c r="C51" s="3" t="n"/>
      <c r="D51" s="8">
        <f>IF(C51="","",IFERROR(VLOOKUP(C51,'Categorias'!$A$2:$B$101,2,FALSE),"Não classificado"))</f>
        <v/>
      </c>
      <c r="E51" s="3" t="n"/>
      <c r="F51" s="3" t="n"/>
      <c r="G51" s="3" t="n"/>
      <c r="H51" s="3" t="n"/>
      <c r="I51" s="2" t="n"/>
      <c r="J51" s="5" t="n"/>
      <c r="K51" s="9">
        <f>IF(A51="","",TEXT(A51,"mm/yyyy"))</f>
        <v/>
      </c>
      <c r="L51" s="10">
        <f>IF(J51="","",IF(OR(H51="Pago",H51="Recebido"),J51,0))</f>
        <v/>
      </c>
      <c r="M51" s="3" t="n"/>
    </row>
    <row r="52">
      <c r="A52" s="2" t="n"/>
      <c r="B52" s="3" t="n"/>
      <c r="C52" s="3" t="n"/>
      <c r="D52" s="4">
        <f>IF(C52="","",IFERROR(VLOOKUP(C52,'Categorias'!$A$2:$B$101,2,FALSE),"Não classificado"))</f>
        <v/>
      </c>
      <c r="E52" s="3" t="n"/>
      <c r="F52" s="3" t="n"/>
      <c r="G52" s="3" t="n"/>
      <c r="H52" s="3" t="n"/>
      <c r="I52" s="2" t="n"/>
      <c r="J52" s="5" t="n"/>
      <c r="K52" s="6">
        <f>IF(A52="","",TEXT(A52,"mm/yyyy"))</f>
        <v/>
      </c>
      <c r="L52" s="7">
        <f>IF(J52="","",IF(OR(H52="Pago",H52="Recebido"),J52,0))</f>
        <v/>
      </c>
      <c r="M52" s="3" t="n"/>
    </row>
    <row r="53">
      <c r="A53" s="2" t="n"/>
      <c r="B53" s="3" t="n"/>
      <c r="C53" s="3" t="n"/>
      <c r="D53" s="8">
        <f>IF(C53="","",IFERROR(VLOOKUP(C53,'Categorias'!$A$2:$B$101,2,FALSE),"Não classificado"))</f>
        <v/>
      </c>
      <c r="E53" s="3" t="n"/>
      <c r="F53" s="3" t="n"/>
      <c r="G53" s="3" t="n"/>
      <c r="H53" s="3" t="n"/>
      <c r="I53" s="2" t="n"/>
      <c r="J53" s="5" t="n"/>
      <c r="K53" s="9">
        <f>IF(A53="","",TEXT(A53,"mm/yyyy"))</f>
        <v/>
      </c>
      <c r="L53" s="10">
        <f>IF(J53="","",IF(OR(H53="Pago",H53="Recebido"),J53,0))</f>
        <v/>
      </c>
      <c r="M53" s="3" t="n"/>
    </row>
    <row r="54">
      <c r="A54" s="2" t="n"/>
      <c r="B54" s="3" t="n"/>
      <c r="C54" s="3" t="n"/>
      <c r="D54" s="4">
        <f>IF(C54="","",IFERROR(VLOOKUP(C54,'Categorias'!$A$2:$B$101,2,FALSE),"Não classificado"))</f>
        <v/>
      </c>
      <c r="E54" s="3" t="n"/>
      <c r="F54" s="3" t="n"/>
      <c r="G54" s="3" t="n"/>
      <c r="H54" s="3" t="n"/>
      <c r="I54" s="2" t="n"/>
      <c r="J54" s="5" t="n"/>
      <c r="K54" s="6">
        <f>IF(A54="","",TEXT(A54,"mm/yyyy"))</f>
        <v/>
      </c>
      <c r="L54" s="7">
        <f>IF(J54="","",IF(OR(H54="Pago",H54="Recebido"),J54,0))</f>
        <v/>
      </c>
      <c r="M54" s="3" t="n"/>
    </row>
    <row r="55">
      <c r="A55" s="2" t="n"/>
      <c r="B55" s="3" t="n"/>
      <c r="C55" s="3" t="n"/>
      <c r="D55" s="8">
        <f>IF(C55="","",IFERROR(VLOOKUP(C55,'Categorias'!$A$2:$B$101,2,FALSE),"Não classificado"))</f>
        <v/>
      </c>
      <c r="E55" s="3" t="n"/>
      <c r="F55" s="3" t="n"/>
      <c r="G55" s="3" t="n"/>
      <c r="H55" s="3" t="n"/>
      <c r="I55" s="2" t="n"/>
      <c r="J55" s="5" t="n"/>
      <c r="K55" s="9">
        <f>IF(A55="","",TEXT(A55,"mm/yyyy"))</f>
        <v/>
      </c>
      <c r="L55" s="10">
        <f>IF(J55="","",IF(OR(H55="Pago",H55="Recebido"),J55,0))</f>
        <v/>
      </c>
      <c r="M55" s="3" t="n"/>
    </row>
    <row r="56">
      <c r="A56" s="2" t="n"/>
      <c r="B56" s="3" t="n"/>
      <c r="C56" s="3" t="n"/>
      <c r="D56" s="4">
        <f>IF(C56="","",IFERROR(VLOOKUP(C56,'Categorias'!$A$2:$B$101,2,FALSE),"Não classificado"))</f>
        <v/>
      </c>
      <c r="E56" s="3" t="n"/>
      <c r="F56" s="3" t="n"/>
      <c r="G56" s="3" t="n"/>
      <c r="H56" s="3" t="n"/>
      <c r="I56" s="2" t="n"/>
      <c r="J56" s="5" t="n"/>
      <c r="K56" s="6">
        <f>IF(A56="","",TEXT(A56,"mm/yyyy"))</f>
        <v/>
      </c>
      <c r="L56" s="7">
        <f>IF(J56="","",IF(OR(H56="Pago",H56="Recebido"),J56,0))</f>
        <v/>
      </c>
      <c r="M56" s="3" t="n"/>
    </row>
    <row r="57">
      <c r="A57" s="2" t="n"/>
      <c r="B57" s="3" t="n"/>
      <c r="C57" s="3" t="n"/>
      <c r="D57" s="8">
        <f>IF(C57="","",IFERROR(VLOOKUP(C57,'Categorias'!$A$2:$B$101,2,FALSE),"Não classificado"))</f>
        <v/>
      </c>
      <c r="E57" s="3" t="n"/>
      <c r="F57" s="3" t="n"/>
      <c r="G57" s="3" t="n"/>
      <c r="H57" s="3" t="n"/>
      <c r="I57" s="2" t="n"/>
      <c r="J57" s="5" t="n"/>
      <c r="K57" s="9">
        <f>IF(A57="","",TEXT(A57,"mm/yyyy"))</f>
        <v/>
      </c>
      <c r="L57" s="10">
        <f>IF(J57="","",IF(OR(H57="Pago",H57="Recebido"),J57,0))</f>
        <v/>
      </c>
      <c r="M57" s="3" t="n"/>
    </row>
    <row r="58">
      <c r="A58" s="2" t="n"/>
      <c r="B58" s="3" t="n"/>
      <c r="C58" s="3" t="n"/>
      <c r="D58" s="4">
        <f>IF(C58="","",IFERROR(VLOOKUP(C58,'Categorias'!$A$2:$B$101,2,FALSE),"Não classificado"))</f>
        <v/>
      </c>
      <c r="E58" s="3" t="n"/>
      <c r="F58" s="3" t="n"/>
      <c r="G58" s="3" t="n"/>
      <c r="H58" s="3" t="n"/>
      <c r="I58" s="2" t="n"/>
      <c r="J58" s="5" t="n"/>
      <c r="K58" s="6">
        <f>IF(A58="","",TEXT(A58,"mm/yyyy"))</f>
        <v/>
      </c>
      <c r="L58" s="7">
        <f>IF(J58="","",IF(OR(H58="Pago",H58="Recebido"),J58,0))</f>
        <v/>
      </c>
      <c r="M58" s="3" t="n"/>
    </row>
    <row r="59">
      <c r="A59" s="2" t="n"/>
      <c r="B59" s="3" t="n"/>
      <c r="C59" s="3" t="n"/>
      <c r="D59" s="8">
        <f>IF(C59="","",IFERROR(VLOOKUP(C59,'Categorias'!$A$2:$B$101,2,FALSE),"Não classificado"))</f>
        <v/>
      </c>
      <c r="E59" s="3" t="n"/>
      <c r="F59" s="3" t="n"/>
      <c r="G59" s="3" t="n"/>
      <c r="H59" s="3" t="n"/>
      <c r="I59" s="2" t="n"/>
      <c r="J59" s="5" t="n"/>
      <c r="K59" s="9">
        <f>IF(A59="","",TEXT(A59,"mm/yyyy"))</f>
        <v/>
      </c>
      <c r="L59" s="10">
        <f>IF(J59="","",IF(OR(H59="Pago",H59="Recebido"),J59,0))</f>
        <v/>
      </c>
      <c r="M59" s="3" t="n"/>
    </row>
    <row r="60">
      <c r="A60" s="2" t="n"/>
      <c r="B60" s="3" t="n"/>
      <c r="C60" s="3" t="n"/>
      <c r="D60" s="4">
        <f>IF(C60="","",IFERROR(VLOOKUP(C60,'Categorias'!$A$2:$B$101,2,FALSE),"Não classificado"))</f>
        <v/>
      </c>
      <c r="E60" s="3" t="n"/>
      <c r="F60" s="3" t="n"/>
      <c r="G60" s="3" t="n"/>
      <c r="H60" s="3" t="n"/>
      <c r="I60" s="2" t="n"/>
      <c r="J60" s="5" t="n"/>
      <c r="K60" s="6">
        <f>IF(A60="","",TEXT(A60,"mm/yyyy"))</f>
        <v/>
      </c>
      <c r="L60" s="7">
        <f>IF(J60="","",IF(OR(H60="Pago",H60="Recebido"),J60,0))</f>
        <v/>
      </c>
      <c r="M60" s="3" t="n"/>
    </row>
    <row r="61">
      <c r="A61" s="2" t="n"/>
      <c r="B61" s="3" t="n"/>
      <c r="C61" s="3" t="n"/>
      <c r="D61" s="8">
        <f>IF(C61="","",IFERROR(VLOOKUP(C61,'Categorias'!$A$2:$B$101,2,FALSE),"Não classificado"))</f>
        <v/>
      </c>
      <c r="E61" s="3" t="n"/>
      <c r="F61" s="3" t="n"/>
      <c r="G61" s="3" t="n"/>
      <c r="H61" s="3" t="n"/>
      <c r="I61" s="2" t="n"/>
      <c r="J61" s="5" t="n"/>
      <c r="K61" s="9">
        <f>IF(A61="","",TEXT(A61,"mm/yyyy"))</f>
        <v/>
      </c>
      <c r="L61" s="10">
        <f>IF(J61="","",IF(OR(H61="Pago",H61="Recebido"),J61,0))</f>
        <v/>
      </c>
      <c r="M61" s="3" t="n"/>
    </row>
    <row r="62">
      <c r="A62" s="2" t="n"/>
      <c r="B62" s="3" t="n"/>
      <c r="C62" s="3" t="n"/>
      <c r="D62" s="4">
        <f>IF(C62="","",IFERROR(VLOOKUP(C62,'Categorias'!$A$2:$B$101,2,FALSE),"Não classificado"))</f>
        <v/>
      </c>
      <c r="E62" s="3" t="n"/>
      <c r="F62" s="3" t="n"/>
      <c r="G62" s="3" t="n"/>
      <c r="H62" s="3" t="n"/>
      <c r="I62" s="2" t="n"/>
      <c r="J62" s="5" t="n"/>
      <c r="K62" s="6">
        <f>IF(A62="","",TEXT(A62,"mm/yyyy"))</f>
        <v/>
      </c>
      <c r="L62" s="7">
        <f>IF(J62="","",IF(OR(H62="Pago",H62="Recebido"),J62,0))</f>
        <v/>
      </c>
      <c r="M62" s="3" t="n"/>
    </row>
    <row r="63">
      <c r="A63" s="2" t="n"/>
      <c r="B63" s="3" t="n"/>
      <c r="C63" s="3" t="n"/>
      <c r="D63" s="8">
        <f>IF(C63="","",IFERROR(VLOOKUP(C63,'Categorias'!$A$2:$B$101,2,FALSE),"Não classificado"))</f>
        <v/>
      </c>
      <c r="E63" s="3" t="n"/>
      <c r="F63" s="3" t="n"/>
      <c r="G63" s="3" t="n"/>
      <c r="H63" s="3" t="n"/>
      <c r="I63" s="2" t="n"/>
      <c r="J63" s="5" t="n"/>
      <c r="K63" s="9">
        <f>IF(A63="","",TEXT(A63,"mm/yyyy"))</f>
        <v/>
      </c>
      <c r="L63" s="10">
        <f>IF(J63="","",IF(OR(H63="Pago",H63="Recebido"),J63,0))</f>
        <v/>
      </c>
      <c r="M63" s="3" t="n"/>
    </row>
    <row r="64">
      <c r="A64" s="2" t="n"/>
      <c r="B64" s="3" t="n"/>
      <c r="C64" s="3" t="n"/>
      <c r="D64" s="4">
        <f>IF(C64="","",IFERROR(VLOOKUP(C64,'Categorias'!$A$2:$B$101,2,FALSE),"Não classificado"))</f>
        <v/>
      </c>
      <c r="E64" s="3" t="n"/>
      <c r="F64" s="3" t="n"/>
      <c r="G64" s="3" t="n"/>
      <c r="H64" s="3" t="n"/>
      <c r="I64" s="2" t="n"/>
      <c r="J64" s="5" t="n"/>
      <c r="K64" s="6">
        <f>IF(A64="","",TEXT(A64,"mm/yyyy"))</f>
        <v/>
      </c>
      <c r="L64" s="7">
        <f>IF(J64="","",IF(OR(H64="Pago",H64="Recebido"),J64,0))</f>
        <v/>
      </c>
      <c r="M64" s="3" t="n"/>
    </row>
    <row r="65">
      <c r="A65" s="2" t="n"/>
      <c r="B65" s="3" t="n"/>
      <c r="C65" s="3" t="n"/>
      <c r="D65" s="8">
        <f>IF(C65="","",IFERROR(VLOOKUP(C65,'Categorias'!$A$2:$B$101,2,FALSE),"Não classificado"))</f>
        <v/>
      </c>
      <c r="E65" s="3" t="n"/>
      <c r="F65" s="3" t="n"/>
      <c r="G65" s="3" t="n"/>
      <c r="H65" s="3" t="n"/>
      <c r="I65" s="2" t="n"/>
      <c r="J65" s="5" t="n"/>
      <c r="K65" s="9">
        <f>IF(A65="","",TEXT(A65,"mm/yyyy"))</f>
        <v/>
      </c>
      <c r="L65" s="10">
        <f>IF(J65="","",IF(OR(H65="Pago",H65="Recebido"),J65,0))</f>
        <v/>
      </c>
      <c r="M65" s="3" t="n"/>
    </row>
    <row r="66">
      <c r="A66" s="2" t="n"/>
      <c r="B66" s="3" t="n"/>
      <c r="C66" s="3" t="n"/>
      <c r="D66" s="4">
        <f>IF(C66="","",IFERROR(VLOOKUP(C66,'Categorias'!$A$2:$B$101,2,FALSE),"Não classificado"))</f>
        <v/>
      </c>
      <c r="E66" s="3" t="n"/>
      <c r="F66" s="3" t="n"/>
      <c r="G66" s="3" t="n"/>
      <c r="H66" s="3" t="n"/>
      <c r="I66" s="2" t="n"/>
      <c r="J66" s="5" t="n"/>
      <c r="K66" s="6">
        <f>IF(A66="","",TEXT(A66,"mm/yyyy"))</f>
        <v/>
      </c>
      <c r="L66" s="7">
        <f>IF(J66="","",IF(OR(H66="Pago",H66="Recebido"),J66,0))</f>
        <v/>
      </c>
      <c r="M66" s="3" t="n"/>
    </row>
    <row r="67">
      <c r="A67" s="2" t="n"/>
      <c r="B67" s="3" t="n"/>
      <c r="C67" s="3" t="n"/>
      <c r="D67" s="8">
        <f>IF(C67="","",IFERROR(VLOOKUP(C67,'Categorias'!$A$2:$B$101,2,FALSE),"Não classificado"))</f>
        <v/>
      </c>
      <c r="E67" s="3" t="n"/>
      <c r="F67" s="3" t="n"/>
      <c r="G67" s="3" t="n"/>
      <c r="H67" s="3" t="n"/>
      <c r="I67" s="2" t="n"/>
      <c r="J67" s="5" t="n"/>
      <c r="K67" s="9">
        <f>IF(A67="","",TEXT(A67,"mm/yyyy"))</f>
        <v/>
      </c>
      <c r="L67" s="10">
        <f>IF(J67="","",IF(OR(H67="Pago",H67="Recebido"),J67,0))</f>
        <v/>
      </c>
      <c r="M67" s="3" t="n"/>
    </row>
    <row r="68">
      <c r="A68" s="2" t="n"/>
      <c r="B68" s="3" t="n"/>
      <c r="C68" s="3" t="n"/>
      <c r="D68" s="4">
        <f>IF(C68="","",IFERROR(VLOOKUP(C68,'Categorias'!$A$2:$B$101,2,FALSE),"Não classificado"))</f>
        <v/>
      </c>
      <c r="E68" s="3" t="n"/>
      <c r="F68" s="3" t="n"/>
      <c r="G68" s="3" t="n"/>
      <c r="H68" s="3" t="n"/>
      <c r="I68" s="2" t="n"/>
      <c r="J68" s="5" t="n"/>
      <c r="K68" s="6">
        <f>IF(A68="","",TEXT(A68,"mm/yyyy"))</f>
        <v/>
      </c>
      <c r="L68" s="7">
        <f>IF(J68="","",IF(OR(H68="Pago",H68="Recebido"),J68,0))</f>
        <v/>
      </c>
      <c r="M68" s="3" t="n"/>
    </row>
    <row r="69">
      <c r="A69" s="2" t="n"/>
      <c r="B69" s="3" t="n"/>
      <c r="C69" s="3" t="n"/>
      <c r="D69" s="8">
        <f>IF(C69="","",IFERROR(VLOOKUP(C69,'Categorias'!$A$2:$B$101,2,FALSE),"Não classificado"))</f>
        <v/>
      </c>
      <c r="E69" s="3" t="n"/>
      <c r="F69" s="3" t="n"/>
      <c r="G69" s="3" t="n"/>
      <c r="H69" s="3" t="n"/>
      <c r="I69" s="2" t="n"/>
      <c r="J69" s="5" t="n"/>
      <c r="K69" s="9">
        <f>IF(A69="","",TEXT(A69,"mm/yyyy"))</f>
        <v/>
      </c>
      <c r="L69" s="10">
        <f>IF(J69="","",IF(OR(H69="Pago",H69="Recebido"),J69,0))</f>
        <v/>
      </c>
      <c r="M69" s="3" t="n"/>
    </row>
    <row r="70">
      <c r="A70" s="2" t="n"/>
      <c r="B70" s="3" t="n"/>
      <c r="C70" s="3" t="n"/>
      <c r="D70" s="4">
        <f>IF(C70="","",IFERROR(VLOOKUP(C70,'Categorias'!$A$2:$B$101,2,FALSE),"Não classificado"))</f>
        <v/>
      </c>
      <c r="E70" s="3" t="n"/>
      <c r="F70" s="3" t="n"/>
      <c r="G70" s="3" t="n"/>
      <c r="H70" s="3" t="n"/>
      <c r="I70" s="2" t="n"/>
      <c r="J70" s="5" t="n"/>
      <c r="K70" s="6">
        <f>IF(A70="","",TEXT(A70,"mm/yyyy"))</f>
        <v/>
      </c>
      <c r="L70" s="7">
        <f>IF(J70="","",IF(OR(H70="Pago",H70="Recebido"),J70,0))</f>
        <v/>
      </c>
      <c r="M70" s="3" t="n"/>
    </row>
    <row r="71">
      <c r="A71" s="2" t="n"/>
      <c r="B71" s="3" t="n"/>
      <c r="C71" s="3" t="n"/>
      <c r="D71" s="8">
        <f>IF(C71="","",IFERROR(VLOOKUP(C71,'Categorias'!$A$2:$B$101,2,FALSE),"Não classificado"))</f>
        <v/>
      </c>
      <c r="E71" s="3" t="n"/>
      <c r="F71" s="3" t="n"/>
      <c r="G71" s="3" t="n"/>
      <c r="H71" s="3" t="n"/>
      <c r="I71" s="2" t="n"/>
      <c r="J71" s="5" t="n"/>
      <c r="K71" s="9">
        <f>IF(A71="","",TEXT(A71,"mm/yyyy"))</f>
        <v/>
      </c>
      <c r="L71" s="10">
        <f>IF(J71="","",IF(OR(H71="Pago",H71="Recebido"),J71,0))</f>
        <v/>
      </c>
      <c r="M71" s="3" t="n"/>
    </row>
    <row r="72">
      <c r="A72" s="2" t="n"/>
      <c r="B72" s="3" t="n"/>
      <c r="C72" s="3" t="n"/>
      <c r="D72" s="4">
        <f>IF(C72="","",IFERROR(VLOOKUP(C72,'Categorias'!$A$2:$B$101,2,FALSE),"Não classificado"))</f>
        <v/>
      </c>
      <c r="E72" s="3" t="n"/>
      <c r="F72" s="3" t="n"/>
      <c r="G72" s="3" t="n"/>
      <c r="H72" s="3" t="n"/>
      <c r="I72" s="2" t="n"/>
      <c r="J72" s="5" t="n"/>
      <c r="K72" s="6">
        <f>IF(A72="","",TEXT(A72,"mm/yyyy"))</f>
        <v/>
      </c>
      <c r="L72" s="7">
        <f>IF(J72="","",IF(OR(H72="Pago",H72="Recebido"),J72,0))</f>
        <v/>
      </c>
      <c r="M72" s="3" t="n"/>
    </row>
    <row r="73">
      <c r="A73" s="2" t="n"/>
      <c r="B73" s="3" t="n"/>
      <c r="C73" s="3" t="n"/>
      <c r="D73" s="8">
        <f>IF(C73="","",IFERROR(VLOOKUP(C73,'Categorias'!$A$2:$B$101,2,FALSE),"Não classificado"))</f>
        <v/>
      </c>
      <c r="E73" s="3" t="n"/>
      <c r="F73" s="3" t="n"/>
      <c r="G73" s="3" t="n"/>
      <c r="H73" s="3" t="n"/>
      <c r="I73" s="2" t="n"/>
      <c r="J73" s="5" t="n"/>
      <c r="K73" s="9">
        <f>IF(A73="","",TEXT(A73,"mm/yyyy"))</f>
        <v/>
      </c>
      <c r="L73" s="10">
        <f>IF(J73="","",IF(OR(H73="Pago",H73="Recebido"),J73,0))</f>
        <v/>
      </c>
      <c r="M73" s="3" t="n"/>
    </row>
    <row r="74">
      <c r="A74" s="2" t="n"/>
      <c r="B74" s="3" t="n"/>
      <c r="C74" s="3" t="n"/>
      <c r="D74" s="4">
        <f>IF(C74="","",IFERROR(VLOOKUP(C74,'Categorias'!$A$2:$B$101,2,FALSE),"Não classificado"))</f>
        <v/>
      </c>
      <c r="E74" s="3" t="n"/>
      <c r="F74" s="3" t="n"/>
      <c r="G74" s="3" t="n"/>
      <c r="H74" s="3" t="n"/>
      <c r="I74" s="2" t="n"/>
      <c r="J74" s="5" t="n"/>
      <c r="K74" s="6">
        <f>IF(A74="","",TEXT(A74,"mm/yyyy"))</f>
        <v/>
      </c>
      <c r="L74" s="7">
        <f>IF(J74="","",IF(OR(H74="Pago",H74="Recebido"),J74,0))</f>
        <v/>
      </c>
      <c r="M74" s="3" t="n"/>
    </row>
    <row r="75">
      <c r="A75" s="2" t="n"/>
      <c r="B75" s="3" t="n"/>
      <c r="C75" s="3" t="n"/>
      <c r="D75" s="8">
        <f>IF(C75="","",IFERROR(VLOOKUP(C75,'Categorias'!$A$2:$B$101,2,FALSE),"Não classificado"))</f>
        <v/>
      </c>
      <c r="E75" s="3" t="n"/>
      <c r="F75" s="3" t="n"/>
      <c r="G75" s="3" t="n"/>
      <c r="H75" s="3" t="n"/>
      <c r="I75" s="2" t="n"/>
      <c r="J75" s="5" t="n"/>
      <c r="K75" s="9">
        <f>IF(A75="","",TEXT(A75,"mm/yyyy"))</f>
        <v/>
      </c>
      <c r="L75" s="10">
        <f>IF(J75="","",IF(OR(H75="Pago",H75="Recebido"),J75,0))</f>
        <v/>
      </c>
      <c r="M75" s="3" t="n"/>
    </row>
    <row r="76">
      <c r="A76" s="2" t="n"/>
      <c r="B76" s="3" t="n"/>
      <c r="C76" s="3" t="n"/>
      <c r="D76" s="4">
        <f>IF(C76="","",IFERROR(VLOOKUP(C76,'Categorias'!$A$2:$B$101,2,FALSE),"Não classificado"))</f>
        <v/>
      </c>
      <c r="E76" s="3" t="n"/>
      <c r="F76" s="3" t="n"/>
      <c r="G76" s="3" t="n"/>
      <c r="H76" s="3" t="n"/>
      <c r="I76" s="2" t="n"/>
      <c r="J76" s="5" t="n"/>
      <c r="K76" s="6">
        <f>IF(A76="","",TEXT(A76,"mm/yyyy"))</f>
        <v/>
      </c>
      <c r="L76" s="7">
        <f>IF(J76="","",IF(OR(H76="Pago",H76="Recebido"),J76,0))</f>
        <v/>
      </c>
      <c r="M76" s="3" t="n"/>
    </row>
    <row r="77">
      <c r="A77" s="2" t="n"/>
      <c r="B77" s="3" t="n"/>
      <c r="C77" s="3" t="n"/>
      <c r="D77" s="8">
        <f>IF(C77="","",IFERROR(VLOOKUP(C77,'Categorias'!$A$2:$B$101,2,FALSE),"Não classificado"))</f>
        <v/>
      </c>
      <c r="E77" s="3" t="n"/>
      <c r="F77" s="3" t="n"/>
      <c r="G77" s="3" t="n"/>
      <c r="H77" s="3" t="n"/>
      <c r="I77" s="2" t="n"/>
      <c r="J77" s="5" t="n"/>
      <c r="K77" s="9">
        <f>IF(A77="","",TEXT(A77,"mm/yyyy"))</f>
        <v/>
      </c>
      <c r="L77" s="10">
        <f>IF(J77="","",IF(OR(H77="Pago",H77="Recebido"),J77,0))</f>
        <v/>
      </c>
      <c r="M77" s="3" t="n"/>
    </row>
    <row r="78">
      <c r="A78" s="2" t="n"/>
      <c r="B78" s="3" t="n"/>
      <c r="C78" s="3" t="n"/>
      <c r="D78" s="4">
        <f>IF(C78="","",IFERROR(VLOOKUP(C78,'Categorias'!$A$2:$B$101,2,FALSE),"Não classificado"))</f>
        <v/>
      </c>
      <c r="E78" s="3" t="n"/>
      <c r="F78" s="3" t="n"/>
      <c r="G78" s="3" t="n"/>
      <c r="H78" s="3" t="n"/>
      <c r="I78" s="2" t="n"/>
      <c r="J78" s="5" t="n"/>
      <c r="K78" s="6">
        <f>IF(A78="","",TEXT(A78,"mm/yyyy"))</f>
        <v/>
      </c>
      <c r="L78" s="7">
        <f>IF(J78="","",IF(OR(H78="Pago",H78="Recebido"),J78,0))</f>
        <v/>
      </c>
      <c r="M78" s="3" t="n"/>
    </row>
    <row r="79">
      <c r="A79" s="2" t="n"/>
      <c r="B79" s="3" t="n"/>
      <c r="C79" s="3" t="n"/>
      <c r="D79" s="8">
        <f>IF(C79="","",IFERROR(VLOOKUP(C79,'Categorias'!$A$2:$B$101,2,FALSE),"Não classificado"))</f>
        <v/>
      </c>
      <c r="E79" s="3" t="n"/>
      <c r="F79" s="3" t="n"/>
      <c r="G79" s="3" t="n"/>
      <c r="H79" s="3" t="n"/>
      <c r="I79" s="2" t="n"/>
      <c r="J79" s="5" t="n"/>
      <c r="K79" s="9">
        <f>IF(A79="","",TEXT(A79,"mm/yyyy"))</f>
        <v/>
      </c>
      <c r="L79" s="10">
        <f>IF(J79="","",IF(OR(H79="Pago",H79="Recebido"),J79,0))</f>
        <v/>
      </c>
      <c r="M79" s="3" t="n"/>
    </row>
    <row r="80">
      <c r="A80" s="2" t="n"/>
      <c r="B80" s="3" t="n"/>
      <c r="C80" s="3" t="n"/>
      <c r="D80" s="4">
        <f>IF(C80="","",IFERROR(VLOOKUP(C80,'Categorias'!$A$2:$B$101,2,FALSE),"Não classificado"))</f>
        <v/>
      </c>
      <c r="E80" s="3" t="n"/>
      <c r="F80" s="3" t="n"/>
      <c r="G80" s="3" t="n"/>
      <c r="H80" s="3" t="n"/>
      <c r="I80" s="2" t="n"/>
      <c r="J80" s="5" t="n"/>
      <c r="K80" s="6">
        <f>IF(A80="","",TEXT(A80,"mm/yyyy"))</f>
        <v/>
      </c>
      <c r="L80" s="7">
        <f>IF(J80="","",IF(OR(H80="Pago",H80="Recebido"),J80,0))</f>
        <v/>
      </c>
      <c r="M80" s="3" t="n"/>
    </row>
    <row r="81">
      <c r="A81" s="2" t="n"/>
      <c r="B81" s="3" t="n"/>
      <c r="C81" s="3" t="n"/>
      <c r="D81" s="8">
        <f>IF(C81="","",IFERROR(VLOOKUP(C81,'Categorias'!$A$2:$B$101,2,FALSE),"Não classificado"))</f>
        <v/>
      </c>
      <c r="E81" s="3" t="n"/>
      <c r="F81" s="3" t="n"/>
      <c r="G81" s="3" t="n"/>
      <c r="H81" s="3" t="n"/>
      <c r="I81" s="2" t="n"/>
      <c r="J81" s="5" t="n"/>
      <c r="K81" s="9">
        <f>IF(A81="","",TEXT(A81,"mm/yyyy"))</f>
        <v/>
      </c>
      <c r="L81" s="10">
        <f>IF(J81="","",IF(OR(H81="Pago",H81="Recebido"),J81,0))</f>
        <v/>
      </c>
      <c r="M81" s="3" t="n"/>
    </row>
    <row r="82">
      <c r="A82" s="2" t="n"/>
      <c r="B82" s="3" t="n"/>
      <c r="C82" s="3" t="n"/>
      <c r="D82" s="4">
        <f>IF(C82="","",IFERROR(VLOOKUP(C82,'Categorias'!$A$2:$B$101,2,FALSE),"Não classificado"))</f>
        <v/>
      </c>
      <c r="E82" s="3" t="n"/>
      <c r="F82" s="3" t="n"/>
      <c r="G82" s="3" t="n"/>
      <c r="H82" s="3" t="n"/>
      <c r="I82" s="2" t="n"/>
      <c r="J82" s="5" t="n"/>
      <c r="K82" s="6">
        <f>IF(A82="","",TEXT(A82,"mm/yyyy"))</f>
        <v/>
      </c>
      <c r="L82" s="7">
        <f>IF(J82="","",IF(OR(H82="Pago",H82="Recebido"),J82,0))</f>
        <v/>
      </c>
      <c r="M82" s="3" t="n"/>
    </row>
    <row r="83">
      <c r="A83" s="2" t="n"/>
      <c r="B83" s="3" t="n"/>
      <c r="C83" s="3" t="n"/>
      <c r="D83" s="8">
        <f>IF(C83="","",IFERROR(VLOOKUP(C83,'Categorias'!$A$2:$B$101,2,FALSE),"Não classificado"))</f>
        <v/>
      </c>
      <c r="E83" s="3" t="n"/>
      <c r="F83" s="3" t="n"/>
      <c r="G83" s="3" t="n"/>
      <c r="H83" s="3" t="n"/>
      <c r="I83" s="2" t="n"/>
      <c r="J83" s="5" t="n"/>
      <c r="K83" s="9">
        <f>IF(A83="","",TEXT(A83,"mm/yyyy"))</f>
        <v/>
      </c>
      <c r="L83" s="10">
        <f>IF(J83="","",IF(OR(H83="Pago",H83="Recebido"),J83,0))</f>
        <v/>
      </c>
      <c r="M83" s="3" t="n"/>
    </row>
    <row r="84">
      <c r="A84" s="2" t="n"/>
      <c r="B84" s="3" t="n"/>
      <c r="C84" s="3" t="n"/>
      <c r="D84" s="4">
        <f>IF(C84="","",IFERROR(VLOOKUP(C84,'Categorias'!$A$2:$B$101,2,FALSE),"Não classificado"))</f>
        <v/>
      </c>
      <c r="E84" s="3" t="n"/>
      <c r="F84" s="3" t="n"/>
      <c r="G84" s="3" t="n"/>
      <c r="H84" s="3" t="n"/>
      <c r="I84" s="2" t="n"/>
      <c r="J84" s="5" t="n"/>
      <c r="K84" s="6">
        <f>IF(A84="","",TEXT(A84,"mm/yyyy"))</f>
        <v/>
      </c>
      <c r="L84" s="7">
        <f>IF(J84="","",IF(OR(H84="Pago",H84="Recebido"),J84,0))</f>
        <v/>
      </c>
      <c r="M84" s="3" t="n"/>
    </row>
    <row r="85">
      <c r="A85" s="2" t="n"/>
      <c r="B85" s="3" t="n"/>
      <c r="C85" s="3" t="n"/>
      <c r="D85" s="8">
        <f>IF(C85="","",IFERROR(VLOOKUP(C85,'Categorias'!$A$2:$B$101,2,FALSE),"Não classificado"))</f>
        <v/>
      </c>
      <c r="E85" s="3" t="n"/>
      <c r="F85" s="3" t="n"/>
      <c r="G85" s="3" t="n"/>
      <c r="H85" s="3" t="n"/>
      <c r="I85" s="2" t="n"/>
      <c r="J85" s="5" t="n"/>
      <c r="K85" s="9">
        <f>IF(A85="","",TEXT(A85,"mm/yyyy"))</f>
        <v/>
      </c>
      <c r="L85" s="10">
        <f>IF(J85="","",IF(OR(H85="Pago",H85="Recebido"),J85,0))</f>
        <v/>
      </c>
      <c r="M85" s="3" t="n"/>
    </row>
    <row r="86">
      <c r="A86" s="2" t="n"/>
      <c r="B86" s="3" t="n"/>
      <c r="C86" s="3" t="n"/>
      <c r="D86" s="4">
        <f>IF(C86="","",IFERROR(VLOOKUP(C86,'Categorias'!$A$2:$B$101,2,FALSE),"Não classificado"))</f>
        <v/>
      </c>
      <c r="E86" s="3" t="n"/>
      <c r="F86" s="3" t="n"/>
      <c r="G86" s="3" t="n"/>
      <c r="H86" s="3" t="n"/>
      <c r="I86" s="2" t="n"/>
      <c r="J86" s="5" t="n"/>
      <c r="K86" s="6">
        <f>IF(A86="","",TEXT(A86,"mm/yyyy"))</f>
        <v/>
      </c>
      <c r="L86" s="7">
        <f>IF(J86="","",IF(OR(H86="Pago",H86="Recebido"),J86,0))</f>
        <v/>
      </c>
      <c r="M86" s="3" t="n"/>
    </row>
    <row r="87">
      <c r="A87" s="2" t="n"/>
      <c r="B87" s="3" t="n"/>
      <c r="C87" s="3" t="n"/>
      <c r="D87" s="8">
        <f>IF(C87="","",IFERROR(VLOOKUP(C87,'Categorias'!$A$2:$B$101,2,FALSE),"Não classificado"))</f>
        <v/>
      </c>
      <c r="E87" s="3" t="n"/>
      <c r="F87" s="3" t="n"/>
      <c r="G87" s="3" t="n"/>
      <c r="H87" s="3" t="n"/>
      <c r="I87" s="2" t="n"/>
      <c r="J87" s="5" t="n"/>
      <c r="K87" s="9">
        <f>IF(A87="","",TEXT(A87,"mm/yyyy"))</f>
        <v/>
      </c>
      <c r="L87" s="10">
        <f>IF(J87="","",IF(OR(H87="Pago",H87="Recebido"),J87,0))</f>
        <v/>
      </c>
      <c r="M87" s="3" t="n"/>
    </row>
    <row r="88">
      <c r="A88" s="2" t="n"/>
      <c r="B88" s="3" t="n"/>
      <c r="C88" s="3" t="n"/>
      <c r="D88" s="4">
        <f>IF(C88="","",IFERROR(VLOOKUP(C88,'Categorias'!$A$2:$B$101,2,FALSE),"Não classificado"))</f>
        <v/>
      </c>
      <c r="E88" s="3" t="n"/>
      <c r="F88" s="3" t="n"/>
      <c r="G88" s="3" t="n"/>
      <c r="H88" s="3" t="n"/>
      <c r="I88" s="2" t="n"/>
      <c r="J88" s="5" t="n"/>
      <c r="K88" s="6">
        <f>IF(A88="","",TEXT(A88,"mm/yyyy"))</f>
        <v/>
      </c>
      <c r="L88" s="7">
        <f>IF(J88="","",IF(OR(H88="Pago",H88="Recebido"),J88,0))</f>
        <v/>
      </c>
      <c r="M88" s="3" t="n"/>
    </row>
    <row r="89">
      <c r="A89" s="2" t="n"/>
      <c r="B89" s="3" t="n"/>
      <c r="C89" s="3" t="n"/>
      <c r="D89" s="8">
        <f>IF(C89="","",IFERROR(VLOOKUP(C89,'Categorias'!$A$2:$B$101,2,FALSE),"Não classificado"))</f>
        <v/>
      </c>
      <c r="E89" s="3" t="n"/>
      <c r="F89" s="3" t="n"/>
      <c r="G89" s="3" t="n"/>
      <c r="H89" s="3" t="n"/>
      <c r="I89" s="2" t="n"/>
      <c r="J89" s="5" t="n"/>
      <c r="K89" s="9">
        <f>IF(A89="","",TEXT(A89,"mm/yyyy"))</f>
        <v/>
      </c>
      <c r="L89" s="10">
        <f>IF(J89="","",IF(OR(H89="Pago",H89="Recebido"),J89,0))</f>
        <v/>
      </c>
      <c r="M89" s="3" t="n"/>
    </row>
    <row r="90">
      <c r="A90" s="2" t="n"/>
      <c r="B90" s="3" t="n"/>
      <c r="C90" s="3" t="n"/>
      <c r="D90" s="4">
        <f>IF(C90="","",IFERROR(VLOOKUP(C90,'Categorias'!$A$2:$B$101,2,FALSE),"Não classificado"))</f>
        <v/>
      </c>
      <c r="E90" s="3" t="n"/>
      <c r="F90" s="3" t="n"/>
      <c r="G90" s="3" t="n"/>
      <c r="H90" s="3" t="n"/>
      <c r="I90" s="2" t="n"/>
      <c r="J90" s="5" t="n"/>
      <c r="K90" s="6">
        <f>IF(A90="","",TEXT(A90,"mm/yyyy"))</f>
        <v/>
      </c>
      <c r="L90" s="7">
        <f>IF(J90="","",IF(OR(H90="Pago",H90="Recebido"),J90,0))</f>
        <v/>
      </c>
      <c r="M90" s="3" t="n"/>
    </row>
    <row r="91">
      <c r="A91" s="2" t="n"/>
      <c r="B91" s="3" t="n"/>
      <c r="C91" s="3" t="n"/>
      <c r="D91" s="8">
        <f>IF(C91="","",IFERROR(VLOOKUP(C91,'Categorias'!$A$2:$B$101,2,FALSE),"Não classificado"))</f>
        <v/>
      </c>
      <c r="E91" s="3" t="n"/>
      <c r="F91" s="3" t="n"/>
      <c r="G91" s="3" t="n"/>
      <c r="H91" s="3" t="n"/>
      <c r="I91" s="2" t="n"/>
      <c r="J91" s="5" t="n"/>
      <c r="K91" s="9">
        <f>IF(A91="","",TEXT(A91,"mm/yyyy"))</f>
        <v/>
      </c>
      <c r="L91" s="10">
        <f>IF(J91="","",IF(OR(H91="Pago",H91="Recebido"),J91,0))</f>
        <v/>
      </c>
      <c r="M91" s="3" t="n"/>
    </row>
    <row r="92">
      <c r="A92" s="2" t="n"/>
      <c r="B92" s="3" t="n"/>
      <c r="C92" s="3" t="n"/>
      <c r="D92" s="4">
        <f>IF(C92="","",IFERROR(VLOOKUP(C92,'Categorias'!$A$2:$B$101,2,FALSE),"Não classificado"))</f>
        <v/>
      </c>
      <c r="E92" s="3" t="n"/>
      <c r="F92" s="3" t="n"/>
      <c r="G92" s="3" t="n"/>
      <c r="H92" s="3" t="n"/>
      <c r="I92" s="2" t="n"/>
      <c r="J92" s="5" t="n"/>
      <c r="K92" s="6">
        <f>IF(A92="","",TEXT(A92,"mm/yyyy"))</f>
        <v/>
      </c>
      <c r="L92" s="7">
        <f>IF(J92="","",IF(OR(H92="Pago",H92="Recebido"),J92,0))</f>
        <v/>
      </c>
      <c r="M92" s="3" t="n"/>
    </row>
    <row r="93">
      <c r="A93" s="2" t="n"/>
      <c r="B93" s="3" t="n"/>
      <c r="C93" s="3" t="n"/>
      <c r="D93" s="8">
        <f>IF(C93="","",IFERROR(VLOOKUP(C93,'Categorias'!$A$2:$B$101,2,FALSE),"Não classificado"))</f>
        <v/>
      </c>
      <c r="E93" s="3" t="n"/>
      <c r="F93" s="3" t="n"/>
      <c r="G93" s="3" t="n"/>
      <c r="H93" s="3" t="n"/>
      <c r="I93" s="2" t="n"/>
      <c r="J93" s="5" t="n"/>
      <c r="K93" s="9">
        <f>IF(A93="","",TEXT(A93,"mm/yyyy"))</f>
        <v/>
      </c>
      <c r="L93" s="10">
        <f>IF(J93="","",IF(OR(H93="Pago",H93="Recebido"),J93,0))</f>
        <v/>
      </c>
      <c r="M93" s="3" t="n"/>
    </row>
    <row r="94">
      <c r="A94" s="2" t="n"/>
      <c r="B94" s="3" t="n"/>
      <c r="C94" s="3" t="n"/>
      <c r="D94" s="4">
        <f>IF(C94="","",IFERROR(VLOOKUP(C94,'Categorias'!$A$2:$B$101,2,FALSE),"Não classificado"))</f>
        <v/>
      </c>
      <c r="E94" s="3" t="n"/>
      <c r="F94" s="3" t="n"/>
      <c r="G94" s="3" t="n"/>
      <c r="H94" s="3" t="n"/>
      <c r="I94" s="2" t="n"/>
      <c r="J94" s="5" t="n"/>
      <c r="K94" s="6">
        <f>IF(A94="","",TEXT(A94,"mm/yyyy"))</f>
        <v/>
      </c>
      <c r="L94" s="7">
        <f>IF(J94="","",IF(OR(H94="Pago",H94="Recebido"),J94,0))</f>
        <v/>
      </c>
      <c r="M94" s="3" t="n"/>
    </row>
    <row r="95">
      <c r="A95" s="2" t="n"/>
      <c r="B95" s="3" t="n"/>
      <c r="C95" s="3" t="n"/>
      <c r="D95" s="8">
        <f>IF(C95="","",IFERROR(VLOOKUP(C95,'Categorias'!$A$2:$B$101,2,FALSE),"Não classificado"))</f>
        <v/>
      </c>
      <c r="E95" s="3" t="n"/>
      <c r="F95" s="3" t="n"/>
      <c r="G95" s="3" t="n"/>
      <c r="H95" s="3" t="n"/>
      <c r="I95" s="2" t="n"/>
      <c r="J95" s="5" t="n"/>
      <c r="K95" s="9">
        <f>IF(A95="","",TEXT(A95,"mm/yyyy"))</f>
        <v/>
      </c>
      <c r="L95" s="10">
        <f>IF(J95="","",IF(OR(H95="Pago",H95="Recebido"),J95,0))</f>
        <v/>
      </c>
      <c r="M95" s="3" t="n"/>
    </row>
    <row r="96">
      <c r="A96" s="2" t="n"/>
      <c r="B96" s="3" t="n"/>
      <c r="C96" s="3" t="n"/>
      <c r="D96" s="4">
        <f>IF(C96="","",IFERROR(VLOOKUP(C96,'Categorias'!$A$2:$B$101,2,FALSE),"Não classificado"))</f>
        <v/>
      </c>
      <c r="E96" s="3" t="n"/>
      <c r="F96" s="3" t="n"/>
      <c r="G96" s="3" t="n"/>
      <c r="H96" s="3" t="n"/>
      <c r="I96" s="2" t="n"/>
      <c r="J96" s="5" t="n"/>
      <c r="K96" s="6">
        <f>IF(A96="","",TEXT(A96,"mm/yyyy"))</f>
        <v/>
      </c>
      <c r="L96" s="7">
        <f>IF(J96="","",IF(OR(H96="Pago",H96="Recebido"),J96,0))</f>
        <v/>
      </c>
      <c r="M96" s="3" t="n"/>
    </row>
    <row r="97">
      <c r="A97" s="2" t="n"/>
      <c r="B97" s="3" t="n"/>
      <c r="C97" s="3" t="n"/>
      <c r="D97" s="8">
        <f>IF(C97="","",IFERROR(VLOOKUP(C97,'Categorias'!$A$2:$B$101,2,FALSE),"Não classificado"))</f>
        <v/>
      </c>
      <c r="E97" s="3" t="n"/>
      <c r="F97" s="3" t="n"/>
      <c r="G97" s="3" t="n"/>
      <c r="H97" s="3" t="n"/>
      <c r="I97" s="2" t="n"/>
      <c r="J97" s="5" t="n"/>
      <c r="K97" s="9">
        <f>IF(A97="","",TEXT(A97,"mm/yyyy"))</f>
        <v/>
      </c>
      <c r="L97" s="10">
        <f>IF(J97="","",IF(OR(H97="Pago",H97="Recebido"),J97,0))</f>
        <v/>
      </c>
      <c r="M97" s="3" t="n"/>
    </row>
    <row r="98">
      <c r="A98" s="2" t="n"/>
      <c r="B98" s="3" t="n"/>
      <c r="C98" s="3" t="n"/>
      <c r="D98" s="4">
        <f>IF(C98="","",IFERROR(VLOOKUP(C98,'Categorias'!$A$2:$B$101,2,FALSE),"Não classificado"))</f>
        <v/>
      </c>
      <c r="E98" s="3" t="n"/>
      <c r="F98" s="3" t="n"/>
      <c r="G98" s="3" t="n"/>
      <c r="H98" s="3" t="n"/>
      <c r="I98" s="2" t="n"/>
      <c r="J98" s="5" t="n"/>
      <c r="K98" s="6">
        <f>IF(A98="","",TEXT(A98,"mm/yyyy"))</f>
        <v/>
      </c>
      <c r="L98" s="7">
        <f>IF(J98="","",IF(OR(H98="Pago",H98="Recebido"),J98,0))</f>
        <v/>
      </c>
      <c r="M98" s="3" t="n"/>
    </row>
    <row r="99">
      <c r="A99" s="2" t="n"/>
      <c r="B99" s="3" t="n"/>
      <c r="C99" s="3" t="n"/>
      <c r="D99" s="8">
        <f>IF(C99="","",IFERROR(VLOOKUP(C99,'Categorias'!$A$2:$B$101,2,FALSE),"Não classificado"))</f>
        <v/>
      </c>
      <c r="E99" s="3" t="n"/>
      <c r="F99" s="3" t="n"/>
      <c r="G99" s="3" t="n"/>
      <c r="H99" s="3" t="n"/>
      <c r="I99" s="2" t="n"/>
      <c r="J99" s="5" t="n"/>
      <c r="K99" s="9">
        <f>IF(A99="","",TEXT(A99,"mm/yyyy"))</f>
        <v/>
      </c>
      <c r="L99" s="10">
        <f>IF(J99="","",IF(OR(H99="Pago",H99="Recebido"),J99,0))</f>
        <v/>
      </c>
      <c r="M99" s="3" t="n"/>
    </row>
    <row r="100">
      <c r="A100" s="2" t="n"/>
      <c r="B100" s="3" t="n"/>
      <c r="C100" s="3" t="n"/>
      <c r="D100" s="4">
        <f>IF(C100="","",IFERROR(VLOOKUP(C100,'Categorias'!$A$2:$B$101,2,FALSE),"Não classificado"))</f>
        <v/>
      </c>
      <c r="E100" s="3" t="n"/>
      <c r="F100" s="3" t="n"/>
      <c r="G100" s="3" t="n"/>
      <c r="H100" s="3" t="n"/>
      <c r="I100" s="2" t="n"/>
      <c r="J100" s="5" t="n"/>
      <c r="K100" s="6">
        <f>IF(A100="","",TEXT(A100,"mm/yyyy"))</f>
        <v/>
      </c>
      <c r="L100" s="7">
        <f>IF(J100="","",IF(OR(H100="Pago",H100="Recebido"),J100,0))</f>
        <v/>
      </c>
      <c r="M100" s="3" t="n"/>
    </row>
    <row r="101">
      <c r="A101" s="2" t="n"/>
      <c r="B101" s="3" t="n"/>
      <c r="C101" s="3" t="n"/>
      <c r="D101" s="8">
        <f>IF(C101="","",IFERROR(VLOOKUP(C101,'Categorias'!$A$2:$B$101,2,FALSE),"Não classificado"))</f>
        <v/>
      </c>
      <c r="E101" s="3" t="n"/>
      <c r="F101" s="3" t="n"/>
      <c r="G101" s="3" t="n"/>
      <c r="H101" s="3" t="n"/>
      <c r="I101" s="2" t="n"/>
      <c r="J101" s="5" t="n"/>
      <c r="K101" s="9">
        <f>IF(A101="","",TEXT(A101,"mm/yyyy"))</f>
        <v/>
      </c>
      <c r="L101" s="10">
        <f>IF(J101="","",IF(OR(H101="Pago",H101="Recebido"),J101,0))</f>
        <v/>
      </c>
      <c r="M101" s="3" t="n"/>
    </row>
    <row r="102">
      <c r="A102" s="2" t="n"/>
      <c r="B102" s="3" t="n"/>
      <c r="C102" s="3" t="n"/>
      <c r="D102" s="4">
        <f>IF(C102="","",IFERROR(VLOOKUP(C102,'Categorias'!$A$2:$B$101,2,FALSE),"Não classificado"))</f>
        <v/>
      </c>
      <c r="E102" s="3" t="n"/>
      <c r="F102" s="3" t="n"/>
      <c r="G102" s="3" t="n"/>
      <c r="H102" s="3" t="n"/>
      <c r="I102" s="2" t="n"/>
      <c r="J102" s="5" t="n"/>
      <c r="K102" s="6">
        <f>IF(A102="","",TEXT(A102,"mm/yyyy"))</f>
        <v/>
      </c>
      <c r="L102" s="7">
        <f>IF(J102="","",IF(OR(H102="Pago",H102="Recebido"),J102,0))</f>
        <v/>
      </c>
      <c r="M102" s="3" t="n"/>
    </row>
    <row r="103">
      <c r="A103" s="2" t="n"/>
      <c r="B103" s="3" t="n"/>
      <c r="C103" s="3" t="n"/>
      <c r="D103" s="8">
        <f>IF(C103="","",IFERROR(VLOOKUP(C103,'Categorias'!$A$2:$B$101,2,FALSE),"Não classificado"))</f>
        <v/>
      </c>
      <c r="E103" s="3" t="n"/>
      <c r="F103" s="3" t="n"/>
      <c r="G103" s="3" t="n"/>
      <c r="H103" s="3" t="n"/>
      <c r="I103" s="2" t="n"/>
      <c r="J103" s="5" t="n"/>
      <c r="K103" s="9">
        <f>IF(A103="","",TEXT(A103,"mm/yyyy"))</f>
        <v/>
      </c>
      <c r="L103" s="10">
        <f>IF(J103="","",IF(OR(H103="Pago",H103="Recebido"),J103,0))</f>
        <v/>
      </c>
      <c r="M103" s="3" t="n"/>
    </row>
    <row r="104">
      <c r="A104" s="2" t="n"/>
      <c r="B104" s="3" t="n"/>
      <c r="C104" s="3" t="n"/>
      <c r="D104" s="4">
        <f>IF(C104="","",IFERROR(VLOOKUP(C104,'Categorias'!$A$2:$B$101,2,FALSE),"Não classificado"))</f>
        <v/>
      </c>
      <c r="E104" s="3" t="n"/>
      <c r="F104" s="3" t="n"/>
      <c r="G104" s="3" t="n"/>
      <c r="H104" s="3" t="n"/>
      <c r="I104" s="2" t="n"/>
      <c r="J104" s="5" t="n"/>
      <c r="K104" s="6">
        <f>IF(A104="","",TEXT(A104,"mm/yyyy"))</f>
        <v/>
      </c>
      <c r="L104" s="7">
        <f>IF(J104="","",IF(OR(H104="Pago",H104="Recebido"),J104,0))</f>
        <v/>
      </c>
      <c r="M104" s="3" t="n"/>
    </row>
    <row r="105">
      <c r="A105" s="2" t="n"/>
      <c r="B105" s="3" t="n"/>
      <c r="C105" s="3" t="n"/>
      <c r="D105" s="8">
        <f>IF(C105="","",IFERROR(VLOOKUP(C105,'Categorias'!$A$2:$B$101,2,FALSE),"Não classificado"))</f>
        <v/>
      </c>
      <c r="E105" s="3" t="n"/>
      <c r="F105" s="3" t="n"/>
      <c r="G105" s="3" t="n"/>
      <c r="H105" s="3" t="n"/>
      <c r="I105" s="2" t="n"/>
      <c r="J105" s="5" t="n"/>
      <c r="K105" s="9">
        <f>IF(A105="","",TEXT(A105,"mm/yyyy"))</f>
        <v/>
      </c>
      <c r="L105" s="10">
        <f>IF(J105="","",IF(OR(H105="Pago",H105="Recebido"),J105,0))</f>
        <v/>
      </c>
      <c r="M105" s="3" t="n"/>
    </row>
    <row r="106">
      <c r="A106" s="2" t="n"/>
      <c r="B106" s="3" t="n"/>
      <c r="C106" s="3" t="n"/>
      <c r="D106" s="4">
        <f>IF(C106="","",IFERROR(VLOOKUP(C106,'Categorias'!$A$2:$B$101,2,FALSE),"Não classificado"))</f>
        <v/>
      </c>
      <c r="E106" s="3" t="n"/>
      <c r="F106" s="3" t="n"/>
      <c r="G106" s="3" t="n"/>
      <c r="H106" s="3" t="n"/>
      <c r="I106" s="2" t="n"/>
      <c r="J106" s="5" t="n"/>
      <c r="K106" s="6">
        <f>IF(A106="","",TEXT(A106,"mm/yyyy"))</f>
        <v/>
      </c>
      <c r="L106" s="7">
        <f>IF(J106="","",IF(OR(H106="Pago",H106="Recebido"),J106,0))</f>
        <v/>
      </c>
      <c r="M106" s="3" t="n"/>
    </row>
    <row r="107">
      <c r="A107" s="2" t="n"/>
      <c r="B107" s="3" t="n"/>
      <c r="C107" s="3" t="n"/>
      <c r="D107" s="8">
        <f>IF(C107="","",IFERROR(VLOOKUP(C107,'Categorias'!$A$2:$B$101,2,FALSE),"Não classificado"))</f>
        <v/>
      </c>
      <c r="E107" s="3" t="n"/>
      <c r="F107" s="3" t="n"/>
      <c r="G107" s="3" t="n"/>
      <c r="H107" s="3" t="n"/>
      <c r="I107" s="2" t="n"/>
      <c r="J107" s="5" t="n"/>
      <c r="K107" s="9">
        <f>IF(A107="","",TEXT(A107,"mm/yyyy"))</f>
        <v/>
      </c>
      <c r="L107" s="10">
        <f>IF(J107="","",IF(OR(H107="Pago",H107="Recebido"),J107,0))</f>
        <v/>
      </c>
      <c r="M107" s="3" t="n"/>
    </row>
    <row r="108">
      <c r="A108" s="2" t="n"/>
      <c r="B108" s="3" t="n"/>
      <c r="C108" s="3" t="n"/>
      <c r="D108" s="4">
        <f>IF(C108="","",IFERROR(VLOOKUP(C108,'Categorias'!$A$2:$B$101,2,FALSE),"Não classificado"))</f>
        <v/>
      </c>
      <c r="E108" s="3" t="n"/>
      <c r="F108" s="3" t="n"/>
      <c r="G108" s="3" t="n"/>
      <c r="H108" s="3" t="n"/>
      <c r="I108" s="2" t="n"/>
      <c r="J108" s="5" t="n"/>
      <c r="K108" s="6">
        <f>IF(A108="","",TEXT(A108,"mm/yyyy"))</f>
        <v/>
      </c>
      <c r="L108" s="7">
        <f>IF(J108="","",IF(OR(H108="Pago",H108="Recebido"),J108,0))</f>
        <v/>
      </c>
      <c r="M108" s="3" t="n"/>
    </row>
    <row r="109">
      <c r="A109" s="2" t="n"/>
      <c r="B109" s="3" t="n"/>
      <c r="C109" s="3" t="n"/>
      <c r="D109" s="8">
        <f>IF(C109="","",IFERROR(VLOOKUP(C109,'Categorias'!$A$2:$B$101,2,FALSE),"Não classificado"))</f>
        <v/>
      </c>
      <c r="E109" s="3" t="n"/>
      <c r="F109" s="3" t="n"/>
      <c r="G109" s="3" t="n"/>
      <c r="H109" s="3" t="n"/>
      <c r="I109" s="2" t="n"/>
      <c r="J109" s="5" t="n"/>
      <c r="K109" s="9">
        <f>IF(A109="","",TEXT(A109,"mm/yyyy"))</f>
        <v/>
      </c>
      <c r="L109" s="10">
        <f>IF(J109="","",IF(OR(H109="Pago",H109="Recebido"),J109,0))</f>
        <v/>
      </c>
      <c r="M109" s="3" t="n"/>
    </row>
    <row r="110">
      <c r="A110" s="2" t="n"/>
      <c r="B110" s="3" t="n"/>
      <c r="C110" s="3" t="n"/>
      <c r="D110" s="4">
        <f>IF(C110="","",IFERROR(VLOOKUP(C110,'Categorias'!$A$2:$B$101,2,FALSE),"Não classificado"))</f>
        <v/>
      </c>
      <c r="E110" s="3" t="n"/>
      <c r="F110" s="3" t="n"/>
      <c r="G110" s="3" t="n"/>
      <c r="H110" s="3" t="n"/>
      <c r="I110" s="2" t="n"/>
      <c r="J110" s="5" t="n"/>
      <c r="K110" s="6">
        <f>IF(A110="","",TEXT(A110,"mm/yyyy"))</f>
        <v/>
      </c>
      <c r="L110" s="7">
        <f>IF(J110="","",IF(OR(H110="Pago",H110="Recebido"),J110,0))</f>
        <v/>
      </c>
      <c r="M110" s="3" t="n"/>
    </row>
    <row r="111">
      <c r="A111" s="2" t="n"/>
      <c r="B111" s="3" t="n"/>
      <c r="C111" s="3" t="n"/>
      <c r="D111" s="8">
        <f>IF(C111="","",IFERROR(VLOOKUP(C111,'Categorias'!$A$2:$B$101,2,FALSE),"Não classificado"))</f>
        <v/>
      </c>
      <c r="E111" s="3" t="n"/>
      <c r="F111" s="3" t="n"/>
      <c r="G111" s="3" t="n"/>
      <c r="H111" s="3" t="n"/>
      <c r="I111" s="2" t="n"/>
      <c r="J111" s="5" t="n"/>
      <c r="K111" s="9">
        <f>IF(A111="","",TEXT(A111,"mm/yyyy"))</f>
        <v/>
      </c>
      <c r="L111" s="10">
        <f>IF(J111="","",IF(OR(H111="Pago",H111="Recebido"),J111,0))</f>
        <v/>
      </c>
      <c r="M111" s="3" t="n"/>
    </row>
    <row r="112">
      <c r="A112" s="2" t="n"/>
      <c r="B112" s="3" t="n"/>
      <c r="C112" s="3" t="n"/>
      <c r="D112" s="4">
        <f>IF(C112="","",IFERROR(VLOOKUP(C112,'Categorias'!$A$2:$B$101,2,FALSE),"Não classificado"))</f>
        <v/>
      </c>
      <c r="E112" s="3" t="n"/>
      <c r="F112" s="3" t="n"/>
      <c r="G112" s="3" t="n"/>
      <c r="H112" s="3" t="n"/>
      <c r="I112" s="2" t="n"/>
      <c r="J112" s="5" t="n"/>
      <c r="K112" s="6">
        <f>IF(A112="","",TEXT(A112,"mm/yyyy"))</f>
        <v/>
      </c>
      <c r="L112" s="7">
        <f>IF(J112="","",IF(OR(H112="Pago",H112="Recebido"),J112,0))</f>
        <v/>
      </c>
      <c r="M112" s="3" t="n"/>
    </row>
    <row r="113">
      <c r="A113" s="2" t="n"/>
      <c r="B113" s="3" t="n"/>
      <c r="C113" s="3" t="n"/>
      <c r="D113" s="8">
        <f>IF(C113="","",IFERROR(VLOOKUP(C113,'Categorias'!$A$2:$B$101,2,FALSE),"Não classificado"))</f>
        <v/>
      </c>
      <c r="E113" s="3" t="n"/>
      <c r="F113" s="3" t="n"/>
      <c r="G113" s="3" t="n"/>
      <c r="H113" s="3" t="n"/>
      <c r="I113" s="2" t="n"/>
      <c r="J113" s="5" t="n"/>
      <c r="K113" s="9">
        <f>IF(A113="","",TEXT(A113,"mm/yyyy"))</f>
        <v/>
      </c>
      <c r="L113" s="10">
        <f>IF(J113="","",IF(OR(H113="Pago",H113="Recebido"),J113,0))</f>
        <v/>
      </c>
      <c r="M113" s="3" t="n"/>
    </row>
    <row r="114">
      <c r="A114" s="2" t="n"/>
      <c r="B114" s="3" t="n"/>
      <c r="C114" s="3" t="n"/>
      <c r="D114" s="4">
        <f>IF(C114="","",IFERROR(VLOOKUP(C114,'Categorias'!$A$2:$B$101,2,FALSE),"Não classificado"))</f>
        <v/>
      </c>
      <c r="E114" s="3" t="n"/>
      <c r="F114" s="3" t="n"/>
      <c r="G114" s="3" t="n"/>
      <c r="H114" s="3" t="n"/>
      <c r="I114" s="2" t="n"/>
      <c r="J114" s="5" t="n"/>
      <c r="K114" s="6">
        <f>IF(A114="","",TEXT(A114,"mm/yyyy"))</f>
        <v/>
      </c>
      <c r="L114" s="7">
        <f>IF(J114="","",IF(OR(H114="Pago",H114="Recebido"),J114,0))</f>
        <v/>
      </c>
      <c r="M114" s="3" t="n"/>
    </row>
    <row r="115">
      <c r="A115" s="2" t="n"/>
      <c r="B115" s="3" t="n"/>
      <c r="C115" s="3" t="n"/>
      <c r="D115" s="8">
        <f>IF(C115="","",IFERROR(VLOOKUP(C115,'Categorias'!$A$2:$B$101,2,FALSE),"Não classificado"))</f>
        <v/>
      </c>
      <c r="E115" s="3" t="n"/>
      <c r="F115" s="3" t="n"/>
      <c r="G115" s="3" t="n"/>
      <c r="H115" s="3" t="n"/>
      <c r="I115" s="2" t="n"/>
      <c r="J115" s="5" t="n"/>
      <c r="K115" s="9">
        <f>IF(A115="","",TEXT(A115,"mm/yyyy"))</f>
        <v/>
      </c>
      <c r="L115" s="10">
        <f>IF(J115="","",IF(OR(H115="Pago",H115="Recebido"),J115,0))</f>
        <v/>
      </c>
      <c r="M115" s="3" t="n"/>
    </row>
    <row r="116">
      <c r="A116" s="2" t="n"/>
      <c r="B116" s="3" t="n"/>
      <c r="C116" s="3" t="n"/>
      <c r="D116" s="4">
        <f>IF(C116="","",IFERROR(VLOOKUP(C116,'Categorias'!$A$2:$B$101,2,FALSE),"Não classificado"))</f>
        <v/>
      </c>
      <c r="E116" s="3" t="n"/>
      <c r="F116" s="3" t="n"/>
      <c r="G116" s="3" t="n"/>
      <c r="H116" s="3" t="n"/>
      <c r="I116" s="2" t="n"/>
      <c r="J116" s="5" t="n"/>
      <c r="K116" s="6">
        <f>IF(A116="","",TEXT(A116,"mm/yyyy"))</f>
        <v/>
      </c>
      <c r="L116" s="7">
        <f>IF(J116="","",IF(OR(H116="Pago",H116="Recebido"),J116,0))</f>
        <v/>
      </c>
      <c r="M116" s="3" t="n"/>
    </row>
    <row r="117">
      <c r="A117" s="2" t="n"/>
      <c r="B117" s="3" t="n"/>
      <c r="C117" s="3" t="n"/>
      <c r="D117" s="8">
        <f>IF(C117="","",IFERROR(VLOOKUP(C117,'Categorias'!$A$2:$B$101,2,FALSE),"Não classificado"))</f>
        <v/>
      </c>
      <c r="E117" s="3" t="n"/>
      <c r="F117" s="3" t="n"/>
      <c r="G117" s="3" t="n"/>
      <c r="H117" s="3" t="n"/>
      <c r="I117" s="2" t="n"/>
      <c r="J117" s="5" t="n"/>
      <c r="K117" s="9">
        <f>IF(A117="","",TEXT(A117,"mm/yyyy"))</f>
        <v/>
      </c>
      <c r="L117" s="10">
        <f>IF(J117="","",IF(OR(H117="Pago",H117="Recebido"),J117,0))</f>
        <v/>
      </c>
      <c r="M117" s="3" t="n"/>
    </row>
    <row r="118">
      <c r="A118" s="2" t="n"/>
      <c r="B118" s="3" t="n"/>
      <c r="C118" s="3" t="n"/>
      <c r="D118" s="4">
        <f>IF(C118="","",IFERROR(VLOOKUP(C118,'Categorias'!$A$2:$B$101,2,FALSE),"Não classificado"))</f>
        <v/>
      </c>
      <c r="E118" s="3" t="n"/>
      <c r="F118" s="3" t="n"/>
      <c r="G118" s="3" t="n"/>
      <c r="H118" s="3" t="n"/>
      <c r="I118" s="2" t="n"/>
      <c r="J118" s="5" t="n"/>
      <c r="K118" s="6">
        <f>IF(A118="","",TEXT(A118,"mm/yyyy"))</f>
        <v/>
      </c>
      <c r="L118" s="7">
        <f>IF(J118="","",IF(OR(H118="Pago",H118="Recebido"),J118,0))</f>
        <v/>
      </c>
      <c r="M118" s="3" t="n"/>
    </row>
    <row r="119">
      <c r="A119" s="2" t="n"/>
      <c r="B119" s="3" t="n"/>
      <c r="C119" s="3" t="n"/>
      <c r="D119" s="8">
        <f>IF(C119="","",IFERROR(VLOOKUP(C119,'Categorias'!$A$2:$B$101,2,FALSE),"Não classificado"))</f>
        <v/>
      </c>
      <c r="E119" s="3" t="n"/>
      <c r="F119" s="3" t="n"/>
      <c r="G119" s="3" t="n"/>
      <c r="H119" s="3" t="n"/>
      <c r="I119" s="2" t="n"/>
      <c r="J119" s="5" t="n"/>
      <c r="K119" s="9">
        <f>IF(A119="","",TEXT(A119,"mm/yyyy"))</f>
        <v/>
      </c>
      <c r="L119" s="10">
        <f>IF(J119="","",IF(OR(H119="Pago",H119="Recebido"),J119,0))</f>
        <v/>
      </c>
      <c r="M119" s="3" t="n"/>
    </row>
    <row r="120">
      <c r="A120" s="2" t="n"/>
      <c r="B120" s="3" t="n"/>
      <c r="C120" s="3" t="n"/>
      <c r="D120" s="4">
        <f>IF(C120="","",IFERROR(VLOOKUP(C120,'Categorias'!$A$2:$B$101,2,FALSE),"Não classificado"))</f>
        <v/>
      </c>
      <c r="E120" s="3" t="n"/>
      <c r="F120" s="3" t="n"/>
      <c r="G120" s="3" t="n"/>
      <c r="H120" s="3" t="n"/>
      <c r="I120" s="2" t="n"/>
      <c r="J120" s="5" t="n"/>
      <c r="K120" s="6">
        <f>IF(A120="","",TEXT(A120,"mm/yyyy"))</f>
        <v/>
      </c>
      <c r="L120" s="7">
        <f>IF(J120="","",IF(OR(H120="Pago",H120="Recebido"),J120,0))</f>
        <v/>
      </c>
      <c r="M120" s="3" t="n"/>
    </row>
    <row r="121">
      <c r="A121" s="2" t="n"/>
      <c r="B121" s="3" t="n"/>
      <c r="C121" s="3" t="n"/>
      <c r="D121" s="8">
        <f>IF(C121="","",IFERROR(VLOOKUP(C121,'Categorias'!$A$2:$B$101,2,FALSE),"Não classificado"))</f>
        <v/>
      </c>
      <c r="E121" s="3" t="n"/>
      <c r="F121" s="3" t="n"/>
      <c r="G121" s="3" t="n"/>
      <c r="H121" s="3" t="n"/>
      <c r="I121" s="2" t="n"/>
      <c r="J121" s="5" t="n"/>
      <c r="K121" s="9">
        <f>IF(A121="","",TEXT(A121,"mm/yyyy"))</f>
        <v/>
      </c>
      <c r="L121" s="10">
        <f>IF(J121="","",IF(OR(H121="Pago",H121="Recebido"),J121,0))</f>
        <v/>
      </c>
      <c r="M121" s="3" t="n"/>
    </row>
    <row r="122">
      <c r="A122" s="2" t="n"/>
      <c r="B122" s="3" t="n"/>
      <c r="C122" s="3" t="n"/>
      <c r="D122" s="4">
        <f>IF(C122="","",IFERROR(VLOOKUP(C122,'Categorias'!$A$2:$B$101,2,FALSE),"Não classificado"))</f>
        <v/>
      </c>
      <c r="E122" s="3" t="n"/>
      <c r="F122" s="3" t="n"/>
      <c r="G122" s="3" t="n"/>
      <c r="H122" s="3" t="n"/>
      <c r="I122" s="2" t="n"/>
      <c r="J122" s="5" t="n"/>
      <c r="K122" s="6">
        <f>IF(A122="","",TEXT(A122,"mm/yyyy"))</f>
        <v/>
      </c>
      <c r="L122" s="7">
        <f>IF(J122="","",IF(OR(H122="Pago",H122="Recebido"),J122,0))</f>
        <v/>
      </c>
      <c r="M122" s="3" t="n"/>
    </row>
    <row r="123">
      <c r="A123" s="2" t="n"/>
      <c r="B123" s="3" t="n"/>
      <c r="C123" s="3" t="n"/>
      <c r="D123" s="8">
        <f>IF(C123="","",IFERROR(VLOOKUP(C123,'Categorias'!$A$2:$B$101,2,FALSE),"Não classificado"))</f>
        <v/>
      </c>
      <c r="E123" s="3" t="n"/>
      <c r="F123" s="3" t="n"/>
      <c r="G123" s="3" t="n"/>
      <c r="H123" s="3" t="n"/>
      <c r="I123" s="2" t="n"/>
      <c r="J123" s="5" t="n"/>
      <c r="K123" s="9">
        <f>IF(A123="","",TEXT(A123,"mm/yyyy"))</f>
        <v/>
      </c>
      <c r="L123" s="10">
        <f>IF(J123="","",IF(OR(H123="Pago",H123="Recebido"),J123,0))</f>
        <v/>
      </c>
      <c r="M123" s="3" t="n"/>
    </row>
    <row r="124">
      <c r="A124" s="2" t="n"/>
      <c r="B124" s="3" t="n"/>
      <c r="C124" s="3" t="n"/>
      <c r="D124" s="4">
        <f>IF(C124="","",IFERROR(VLOOKUP(C124,'Categorias'!$A$2:$B$101,2,FALSE),"Não classificado"))</f>
        <v/>
      </c>
      <c r="E124" s="3" t="n"/>
      <c r="F124" s="3" t="n"/>
      <c r="G124" s="3" t="n"/>
      <c r="H124" s="3" t="n"/>
      <c r="I124" s="2" t="n"/>
      <c r="J124" s="5" t="n"/>
      <c r="K124" s="6">
        <f>IF(A124="","",TEXT(A124,"mm/yyyy"))</f>
        <v/>
      </c>
      <c r="L124" s="7">
        <f>IF(J124="","",IF(OR(H124="Pago",H124="Recebido"),J124,0))</f>
        <v/>
      </c>
      <c r="M124" s="3" t="n"/>
    </row>
    <row r="125">
      <c r="A125" s="2" t="n"/>
      <c r="B125" s="3" t="n"/>
      <c r="C125" s="3" t="n"/>
      <c r="D125" s="8">
        <f>IF(C125="","",IFERROR(VLOOKUP(C125,'Categorias'!$A$2:$B$101,2,FALSE),"Não classificado"))</f>
        <v/>
      </c>
      <c r="E125" s="3" t="n"/>
      <c r="F125" s="3" t="n"/>
      <c r="G125" s="3" t="n"/>
      <c r="H125" s="3" t="n"/>
      <c r="I125" s="2" t="n"/>
      <c r="J125" s="5" t="n"/>
      <c r="K125" s="9">
        <f>IF(A125="","",TEXT(A125,"mm/yyyy"))</f>
        <v/>
      </c>
      <c r="L125" s="10">
        <f>IF(J125="","",IF(OR(H125="Pago",H125="Recebido"),J125,0))</f>
        <v/>
      </c>
      <c r="M125" s="3" t="n"/>
    </row>
    <row r="126">
      <c r="A126" s="2" t="n"/>
      <c r="B126" s="3" t="n"/>
      <c r="C126" s="3" t="n"/>
      <c r="D126" s="4">
        <f>IF(C126="","",IFERROR(VLOOKUP(C126,'Categorias'!$A$2:$B$101,2,FALSE),"Não classificado"))</f>
        <v/>
      </c>
      <c r="E126" s="3" t="n"/>
      <c r="F126" s="3" t="n"/>
      <c r="G126" s="3" t="n"/>
      <c r="H126" s="3" t="n"/>
      <c r="I126" s="2" t="n"/>
      <c r="J126" s="5" t="n"/>
      <c r="K126" s="6">
        <f>IF(A126="","",TEXT(A126,"mm/yyyy"))</f>
        <v/>
      </c>
      <c r="L126" s="7">
        <f>IF(J126="","",IF(OR(H126="Pago",H126="Recebido"),J126,0))</f>
        <v/>
      </c>
      <c r="M126" s="3" t="n"/>
    </row>
    <row r="127">
      <c r="A127" s="2" t="n"/>
      <c r="B127" s="3" t="n"/>
      <c r="C127" s="3" t="n"/>
      <c r="D127" s="8">
        <f>IF(C127="","",IFERROR(VLOOKUP(C127,'Categorias'!$A$2:$B$101,2,FALSE),"Não classificado"))</f>
        <v/>
      </c>
      <c r="E127" s="3" t="n"/>
      <c r="F127" s="3" t="n"/>
      <c r="G127" s="3" t="n"/>
      <c r="H127" s="3" t="n"/>
      <c r="I127" s="2" t="n"/>
      <c r="J127" s="5" t="n"/>
      <c r="K127" s="9">
        <f>IF(A127="","",TEXT(A127,"mm/yyyy"))</f>
        <v/>
      </c>
      <c r="L127" s="10">
        <f>IF(J127="","",IF(OR(H127="Pago",H127="Recebido"),J127,0))</f>
        <v/>
      </c>
      <c r="M127" s="3" t="n"/>
    </row>
    <row r="128">
      <c r="A128" s="2" t="n"/>
      <c r="B128" s="3" t="n"/>
      <c r="C128" s="3" t="n"/>
      <c r="D128" s="4">
        <f>IF(C128="","",IFERROR(VLOOKUP(C128,'Categorias'!$A$2:$B$101,2,FALSE),"Não classificado"))</f>
        <v/>
      </c>
      <c r="E128" s="3" t="n"/>
      <c r="F128" s="3" t="n"/>
      <c r="G128" s="3" t="n"/>
      <c r="H128" s="3" t="n"/>
      <c r="I128" s="2" t="n"/>
      <c r="J128" s="5" t="n"/>
      <c r="K128" s="6">
        <f>IF(A128="","",TEXT(A128,"mm/yyyy"))</f>
        <v/>
      </c>
      <c r="L128" s="7">
        <f>IF(J128="","",IF(OR(H128="Pago",H128="Recebido"),J128,0))</f>
        <v/>
      </c>
      <c r="M128" s="3" t="n"/>
    </row>
    <row r="129">
      <c r="A129" s="2" t="n"/>
      <c r="B129" s="3" t="n"/>
      <c r="C129" s="3" t="n"/>
      <c r="D129" s="8">
        <f>IF(C129="","",IFERROR(VLOOKUP(C129,'Categorias'!$A$2:$B$101,2,FALSE),"Não classificado"))</f>
        <v/>
      </c>
      <c r="E129" s="3" t="n"/>
      <c r="F129" s="3" t="n"/>
      <c r="G129" s="3" t="n"/>
      <c r="H129" s="3" t="n"/>
      <c r="I129" s="2" t="n"/>
      <c r="J129" s="5" t="n"/>
      <c r="K129" s="9">
        <f>IF(A129="","",TEXT(A129,"mm/yyyy"))</f>
        <v/>
      </c>
      <c r="L129" s="10">
        <f>IF(J129="","",IF(OR(H129="Pago",H129="Recebido"),J129,0))</f>
        <v/>
      </c>
      <c r="M129" s="3" t="n"/>
    </row>
    <row r="130">
      <c r="A130" s="2" t="n"/>
      <c r="B130" s="3" t="n"/>
      <c r="C130" s="3" t="n"/>
      <c r="D130" s="4">
        <f>IF(C130="","",IFERROR(VLOOKUP(C130,'Categorias'!$A$2:$B$101,2,FALSE),"Não classificado"))</f>
        <v/>
      </c>
      <c r="E130" s="3" t="n"/>
      <c r="F130" s="3" t="n"/>
      <c r="G130" s="3" t="n"/>
      <c r="H130" s="3" t="n"/>
      <c r="I130" s="2" t="n"/>
      <c r="J130" s="5" t="n"/>
      <c r="K130" s="6">
        <f>IF(A130="","",TEXT(A130,"mm/yyyy"))</f>
        <v/>
      </c>
      <c r="L130" s="7">
        <f>IF(J130="","",IF(OR(H130="Pago",H130="Recebido"),J130,0))</f>
        <v/>
      </c>
      <c r="M130" s="3" t="n"/>
    </row>
    <row r="131">
      <c r="A131" s="2" t="n"/>
      <c r="B131" s="3" t="n"/>
      <c r="C131" s="3" t="n"/>
      <c r="D131" s="8">
        <f>IF(C131="","",IFERROR(VLOOKUP(C131,'Categorias'!$A$2:$B$101,2,FALSE),"Não classificado"))</f>
        <v/>
      </c>
      <c r="E131" s="3" t="n"/>
      <c r="F131" s="3" t="n"/>
      <c r="G131" s="3" t="n"/>
      <c r="H131" s="3" t="n"/>
      <c r="I131" s="2" t="n"/>
      <c r="J131" s="5" t="n"/>
      <c r="K131" s="9">
        <f>IF(A131="","",TEXT(A131,"mm/yyyy"))</f>
        <v/>
      </c>
      <c r="L131" s="10">
        <f>IF(J131="","",IF(OR(H131="Pago",H131="Recebido"),J131,0))</f>
        <v/>
      </c>
      <c r="M131" s="3" t="n"/>
    </row>
    <row r="132">
      <c r="A132" s="2" t="n"/>
      <c r="B132" s="3" t="n"/>
      <c r="C132" s="3" t="n"/>
      <c r="D132" s="4">
        <f>IF(C132="","",IFERROR(VLOOKUP(C132,'Categorias'!$A$2:$B$101,2,FALSE),"Não classificado"))</f>
        <v/>
      </c>
      <c r="E132" s="3" t="n"/>
      <c r="F132" s="3" t="n"/>
      <c r="G132" s="3" t="n"/>
      <c r="H132" s="3" t="n"/>
      <c r="I132" s="2" t="n"/>
      <c r="J132" s="5" t="n"/>
      <c r="K132" s="6">
        <f>IF(A132="","",TEXT(A132,"mm/yyyy"))</f>
        <v/>
      </c>
      <c r="L132" s="7">
        <f>IF(J132="","",IF(OR(H132="Pago",H132="Recebido"),J132,0))</f>
        <v/>
      </c>
      <c r="M132" s="3" t="n"/>
    </row>
    <row r="133">
      <c r="A133" s="2" t="n"/>
      <c r="B133" s="3" t="n"/>
      <c r="C133" s="3" t="n"/>
      <c r="D133" s="8">
        <f>IF(C133="","",IFERROR(VLOOKUP(C133,'Categorias'!$A$2:$B$101,2,FALSE),"Não classificado"))</f>
        <v/>
      </c>
      <c r="E133" s="3" t="n"/>
      <c r="F133" s="3" t="n"/>
      <c r="G133" s="3" t="n"/>
      <c r="H133" s="3" t="n"/>
      <c r="I133" s="2" t="n"/>
      <c r="J133" s="5" t="n"/>
      <c r="K133" s="9">
        <f>IF(A133="","",TEXT(A133,"mm/yyyy"))</f>
        <v/>
      </c>
      <c r="L133" s="10">
        <f>IF(J133="","",IF(OR(H133="Pago",H133="Recebido"),J133,0))</f>
        <v/>
      </c>
      <c r="M133" s="3" t="n"/>
    </row>
    <row r="134">
      <c r="A134" s="2" t="n"/>
      <c r="B134" s="3" t="n"/>
      <c r="C134" s="3" t="n"/>
      <c r="D134" s="4">
        <f>IF(C134="","",IFERROR(VLOOKUP(C134,'Categorias'!$A$2:$B$101,2,FALSE),"Não classificado"))</f>
        <v/>
      </c>
      <c r="E134" s="3" t="n"/>
      <c r="F134" s="3" t="n"/>
      <c r="G134" s="3" t="n"/>
      <c r="H134" s="3" t="n"/>
      <c r="I134" s="2" t="n"/>
      <c r="J134" s="5" t="n"/>
      <c r="K134" s="6">
        <f>IF(A134="","",TEXT(A134,"mm/yyyy"))</f>
        <v/>
      </c>
      <c r="L134" s="7">
        <f>IF(J134="","",IF(OR(H134="Pago",H134="Recebido"),J134,0))</f>
        <v/>
      </c>
      <c r="M134" s="3" t="n"/>
    </row>
    <row r="135">
      <c r="A135" s="2" t="n"/>
      <c r="B135" s="3" t="n"/>
      <c r="C135" s="3" t="n"/>
      <c r="D135" s="8">
        <f>IF(C135="","",IFERROR(VLOOKUP(C135,'Categorias'!$A$2:$B$101,2,FALSE),"Não classificado"))</f>
        <v/>
      </c>
      <c r="E135" s="3" t="n"/>
      <c r="F135" s="3" t="n"/>
      <c r="G135" s="3" t="n"/>
      <c r="H135" s="3" t="n"/>
      <c r="I135" s="2" t="n"/>
      <c r="J135" s="5" t="n"/>
      <c r="K135" s="9">
        <f>IF(A135="","",TEXT(A135,"mm/yyyy"))</f>
        <v/>
      </c>
      <c r="L135" s="10">
        <f>IF(J135="","",IF(OR(H135="Pago",H135="Recebido"),J135,0))</f>
        <v/>
      </c>
      <c r="M135" s="3" t="n"/>
    </row>
    <row r="136">
      <c r="A136" s="2" t="n"/>
      <c r="B136" s="3" t="n"/>
      <c r="C136" s="3" t="n"/>
      <c r="D136" s="4">
        <f>IF(C136="","",IFERROR(VLOOKUP(C136,'Categorias'!$A$2:$B$101,2,FALSE),"Não classificado"))</f>
        <v/>
      </c>
      <c r="E136" s="3" t="n"/>
      <c r="F136" s="3" t="n"/>
      <c r="G136" s="3" t="n"/>
      <c r="H136" s="3" t="n"/>
      <c r="I136" s="2" t="n"/>
      <c r="J136" s="5" t="n"/>
      <c r="K136" s="6">
        <f>IF(A136="","",TEXT(A136,"mm/yyyy"))</f>
        <v/>
      </c>
      <c r="L136" s="7">
        <f>IF(J136="","",IF(OR(H136="Pago",H136="Recebido"),J136,0))</f>
        <v/>
      </c>
      <c r="M136" s="3" t="n"/>
    </row>
    <row r="137">
      <c r="A137" s="2" t="n"/>
      <c r="B137" s="3" t="n"/>
      <c r="C137" s="3" t="n"/>
      <c r="D137" s="8">
        <f>IF(C137="","",IFERROR(VLOOKUP(C137,'Categorias'!$A$2:$B$101,2,FALSE),"Não classificado"))</f>
        <v/>
      </c>
      <c r="E137" s="3" t="n"/>
      <c r="F137" s="3" t="n"/>
      <c r="G137" s="3" t="n"/>
      <c r="H137" s="3" t="n"/>
      <c r="I137" s="2" t="n"/>
      <c r="J137" s="5" t="n"/>
      <c r="K137" s="9">
        <f>IF(A137="","",TEXT(A137,"mm/yyyy"))</f>
        <v/>
      </c>
      <c r="L137" s="10">
        <f>IF(J137="","",IF(OR(H137="Pago",H137="Recebido"),J137,0))</f>
        <v/>
      </c>
      <c r="M137" s="3" t="n"/>
    </row>
    <row r="138">
      <c r="A138" s="2" t="n"/>
      <c r="B138" s="3" t="n"/>
      <c r="C138" s="3" t="n"/>
      <c r="D138" s="4">
        <f>IF(C138="","",IFERROR(VLOOKUP(C138,'Categorias'!$A$2:$B$101,2,FALSE),"Não classificado"))</f>
        <v/>
      </c>
      <c r="E138" s="3" t="n"/>
      <c r="F138" s="3" t="n"/>
      <c r="G138" s="3" t="n"/>
      <c r="H138" s="3" t="n"/>
      <c r="I138" s="2" t="n"/>
      <c r="J138" s="5" t="n"/>
      <c r="K138" s="6">
        <f>IF(A138="","",TEXT(A138,"mm/yyyy"))</f>
        <v/>
      </c>
      <c r="L138" s="7">
        <f>IF(J138="","",IF(OR(H138="Pago",H138="Recebido"),J138,0))</f>
        <v/>
      </c>
      <c r="M138" s="3" t="n"/>
    </row>
    <row r="139">
      <c r="A139" s="2" t="n"/>
      <c r="B139" s="3" t="n"/>
      <c r="C139" s="3" t="n"/>
      <c r="D139" s="8">
        <f>IF(C139="","",IFERROR(VLOOKUP(C139,'Categorias'!$A$2:$B$101,2,FALSE),"Não classificado"))</f>
        <v/>
      </c>
      <c r="E139" s="3" t="n"/>
      <c r="F139" s="3" t="n"/>
      <c r="G139" s="3" t="n"/>
      <c r="H139" s="3" t="n"/>
      <c r="I139" s="2" t="n"/>
      <c r="J139" s="5" t="n"/>
      <c r="K139" s="9">
        <f>IF(A139="","",TEXT(A139,"mm/yyyy"))</f>
        <v/>
      </c>
      <c r="L139" s="10">
        <f>IF(J139="","",IF(OR(H139="Pago",H139="Recebido"),J139,0))</f>
        <v/>
      </c>
      <c r="M139" s="3" t="n"/>
    </row>
    <row r="140">
      <c r="A140" s="2" t="n"/>
      <c r="B140" s="3" t="n"/>
      <c r="C140" s="3" t="n"/>
      <c r="D140" s="4">
        <f>IF(C140="","",IFERROR(VLOOKUP(C140,'Categorias'!$A$2:$B$101,2,FALSE),"Não classificado"))</f>
        <v/>
      </c>
      <c r="E140" s="3" t="n"/>
      <c r="F140" s="3" t="n"/>
      <c r="G140" s="3" t="n"/>
      <c r="H140" s="3" t="n"/>
      <c r="I140" s="2" t="n"/>
      <c r="J140" s="5" t="n"/>
      <c r="K140" s="6">
        <f>IF(A140="","",TEXT(A140,"mm/yyyy"))</f>
        <v/>
      </c>
      <c r="L140" s="7">
        <f>IF(J140="","",IF(OR(H140="Pago",H140="Recebido"),J140,0))</f>
        <v/>
      </c>
      <c r="M140" s="3" t="n"/>
    </row>
    <row r="141">
      <c r="A141" s="2" t="n"/>
      <c r="B141" s="3" t="n"/>
      <c r="C141" s="3" t="n"/>
      <c r="D141" s="8">
        <f>IF(C141="","",IFERROR(VLOOKUP(C141,'Categorias'!$A$2:$B$101,2,FALSE),"Não classificado"))</f>
        <v/>
      </c>
      <c r="E141" s="3" t="n"/>
      <c r="F141" s="3" t="n"/>
      <c r="G141" s="3" t="n"/>
      <c r="H141" s="3" t="n"/>
      <c r="I141" s="2" t="n"/>
      <c r="J141" s="5" t="n"/>
      <c r="K141" s="9">
        <f>IF(A141="","",TEXT(A141,"mm/yyyy"))</f>
        <v/>
      </c>
      <c r="L141" s="10">
        <f>IF(J141="","",IF(OR(H141="Pago",H141="Recebido"),J141,0))</f>
        <v/>
      </c>
      <c r="M141" s="3" t="n"/>
    </row>
    <row r="142">
      <c r="A142" s="2" t="n"/>
      <c r="B142" s="3" t="n"/>
      <c r="C142" s="3" t="n"/>
      <c r="D142" s="4">
        <f>IF(C142="","",IFERROR(VLOOKUP(C142,'Categorias'!$A$2:$B$101,2,FALSE),"Não classificado"))</f>
        <v/>
      </c>
      <c r="E142" s="3" t="n"/>
      <c r="F142" s="3" t="n"/>
      <c r="G142" s="3" t="n"/>
      <c r="H142" s="3" t="n"/>
      <c r="I142" s="2" t="n"/>
      <c r="J142" s="5" t="n"/>
      <c r="K142" s="6">
        <f>IF(A142="","",TEXT(A142,"mm/yyyy"))</f>
        <v/>
      </c>
      <c r="L142" s="7">
        <f>IF(J142="","",IF(OR(H142="Pago",H142="Recebido"),J142,0))</f>
        <v/>
      </c>
      <c r="M142" s="3" t="n"/>
    </row>
    <row r="143">
      <c r="A143" s="2" t="n"/>
      <c r="B143" s="3" t="n"/>
      <c r="C143" s="3" t="n"/>
      <c r="D143" s="8">
        <f>IF(C143="","",IFERROR(VLOOKUP(C143,'Categorias'!$A$2:$B$101,2,FALSE),"Não classificado"))</f>
        <v/>
      </c>
      <c r="E143" s="3" t="n"/>
      <c r="F143" s="3" t="n"/>
      <c r="G143" s="3" t="n"/>
      <c r="H143" s="3" t="n"/>
      <c r="I143" s="2" t="n"/>
      <c r="J143" s="5" t="n"/>
      <c r="K143" s="9">
        <f>IF(A143="","",TEXT(A143,"mm/yyyy"))</f>
        <v/>
      </c>
      <c r="L143" s="10">
        <f>IF(J143="","",IF(OR(H143="Pago",H143="Recebido"),J143,0))</f>
        <v/>
      </c>
      <c r="M143" s="3" t="n"/>
    </row>
    <row r="144">
      <c r="A144" s="2" t="n"/>
      <c r="B144" s="3" t="n"/>
      <c r="C144" s="3" t="n"/>
      <c r="D144" s="4">
        <f>IF(C144="","",IFERROR(VLOOKUP(C144,'Categorias'!$A$2:$B$101,2,FALSE),"Não classificado"))</f>
        <v/>
      </c>
      <c r="E144" s="3" t="n"/>
      <c r="F144" s="3" t="n"/>
      <c r="G144" s="3" t="n"/>
      <c r="H144" s="3" t="n"/>
      <c r="I144" s="2" t="n"/>
      <c r="J144" s="5" t="n"/>
      <c r="K144" s="6">
        <f>IF(A144="","",TEXT(A144,"mm/yyyy"))</f>
        <v/>
      </c>
      <c r="L144" s="7">
        <f>IF(J144="","",IF(OR(H144="Pago",H144="Recebido"),J144,0))</f>
        <v/>
      </c>
      <c r="M144" s="3" t="n"/>
    </row>
    <row r="145">
      <c r="A145" s="2" t="n"/>
      <c r="B145" s="3" t="n"/>
      <c r="C145" s="3" t="n"/>
      <c r="D145" s="8">
        <f>IF(C145="","",IFERROR(VLOOKUP(C145,'Categorias'!$A$2:$B$101,2,FALSE),"Não classificado"))</f>
        <v/>
      </c>
      <c r="E145" s="3" t="n"/>
      <c r="F145" s="3" t="n"/>
      <c r="G145" s="3" t="n"/>
      <c r="H145" s="3" t="n"/>
      <c r="I145" s="2" t="n"/>
      <c r="J145" s="5" t="n"/>
      <c r="K145" s="9">
        <f>IF(A145="","",TEXT(A145,"mm/yyyy"))</f>
        <v/>
      </c>
      <c r="L145" s="10">
        <f>IF(J145="","",IF(OR(H145="Pago",H145="Recebido"),J145,0))</f>
        <v/>
      </c>
      <c r="M145" s="3" t="n"/>
    </row>
    <row r="146">
      <c r="A146" s="2" t="n"/>
      <c r="B146" s="3" t="n"/>
      <c r="C146" s="3" t="n"/>
      <c r="D146" s="4">
        <f>IF(C146="","",IFERROR(VLOOKUP(C146,'Categorias'!$A$2:$B$101,2,FALSE),"Não classificado"))</f>
        <v/>
      </c>
      <c r="E146" s="3" t="n"/>
      <c r="F146" s="3" t="n"/>
      <c r="G146" s="3" t="n"/>
      <c r="H146" s="3" t="n"/>
      <c r="I146" s="2" t="n"/>
      <c r="J146" s="5" t="n"/>
      <c r="K146" s="6">
        <f>IF(A146="","",TEXT(A146,"mm/yyyy"))</f>
        <v/>
      </c>
      <c r="L146" s="7">
        <f>IF(J146="","",IF(OR(H146="Pago",H146="Recebido"),J146,0))</f>
        <v/>
      </c>
      <c r="M146" s="3" t="n"/>
    </row>
    <row r="147">
      <c r="A147" s="2" t="n"/>
      <c r="B147" s="3" t="n"/>
      <c r="C147" s="3" t="n"/>
      <c r="D147" s="8">
        <f>IF(C147="","",IFERROR(VLOOKUP(C147,'Categorias'!$A$2:$B$101,2,FALSE),"Não classificado"))</f>
        <v/>
      </c>
      <c r="E147" s="3" t="n"/>
      <c r="F147" s="3" t="n"/>
      <c r="G147" s="3" t="n"/>
      <c r="H147" s="3" t="n"/>
      <c r="I147" s="2" t="n"/>
      <c r="J147" s="5" t="n"/>
      <c r="K147" s="9">
        <f>IF(A147="","",TEXT(A147,"mm/yyyy"))</f>
        <v/>
      </c>
      <c r="L147" s="10">
        <f>IF(J147="","",IF(OR(H147="Pago",H147="Recebido"),J147,0))</f>
        <v/>
      </c>
      <c r="M147" s="3" t="n"/>
    </row>
    <row r="148">
      <c r="A148" s="2" t="n"/>
      <c r="B148" s="3" t="n"/>
      <c r="C148" s="3" t="n"/>
      <c r="D148" s="4">
        <f>IF(C148="","",IFERROR(VLOOKUP(C148,'Categorias'!$A$2:$B$101,2,FALSE),"Não classificado"))</f>
        <v/>
      </c>
      <c r="E148" s="3" t="n"/>
      <c r="F148" s="3" t="n"/>
      <c r="G148" s="3" t="n"/>
      <c r="H148" s="3" t="n"/>
      <c r="I148" s="2" t="n"/>
      <c r="J148" s="5" t="n"/>
      <c r="K148" s="6">
        <f>IF(A148="","",TEXT(A148,"mm/yyyy"))</f>
        <v/>
      </c>
      <c r="L148" s="7">
        <f>IF(J148="","",IF(OR(H148="Pago",H148="Recebido"),J148,0))</f>
        <v/>
      </c>
      <c r="M148" s="3" t="n"/>
    </row>
    <row r="149">
      <c r="A149" s="2" t="n"/>
      <c r="B149" s="3" t="n"/>
      <c r="C149" s="3" t="n"/>
      <c r="D149" s="8">
        <f>IF(C149="","",IFERROR(VLOOKUP(C149,'Categorias'!$A$2:$B$101,2,FALSE),"Não classificado"))</f>
        <v/>
      </c>
      <c r="E149" s="3" t="n"/>
      <c r="F149" s="3" t="n"/>
      <c r="G149" s="3" t="n"/>
      <c r="H149" s="3" t="n"/>
      <c r="I149" s="2" t="n"/>
      <c r="J149" s="5" t="n"/>
      <c r="K149" s="9">
        <f>IF(A149="","",TEXT(A149,"mm/yyyy"))</f>
        <v/>
      </c>
      <c r="L149" s="10">
        <f>IF(J149="","",IF(OR(H149="Pago",H149="Recebido"),J149,0))</f>
        <v/>
      </c>
      <c r="M149" s="3" t="n"/>
    </row>
    <row r="150">
      <c r="A150" s="2" t="n"/>
      <c r="B150" s="3" t="n"/>
      <c r="C150" s="3" t="n"/>
      <c r="D150" s="4">
        <f>IF(C150="","",IFERROR(VLOOKUP(C150,'Categorias'!$A$2:$B$101,2,FALSE),"Não classificado"))</f>
        <v/>
      </c>
      <c r="E150" s="3" t="n"/>
      <c r="F150" s="3" t="n"/>
      <c r="G150" s="3" t="n"/>
      <c r="H150" s="3" t="n"/>
      <c r="I150" s="2" t="n"/>
      <c r="J150" s="5" t="n"/>
      <c r="K150" s="6">
        <f>IF(A150="","",TEXT(A150,"mm/yyyy"))</f>
        <v/>
      </c>
      <c r="L150" s="7">
        <f>IF(J150="","",IF(OR(H150="Pago",H150="Recebido"),J150,0))</f>
        <v/>
      </c>
      <c r="M150" s="3" t="n"/>
    </row>
    <row r="151">
      <c r="A151" s="2" t="n"/>
      <c r="B151" s="3" t="n"/>
      <c r="C151" s="3" t="n"/>
      <c r="D151" s="8">
        <f>IF(C151="","",IFERROR(VLOOKUP(C151,'Categorias'!$A$2:$B$101,2,FALSE),"Não classificado"))</f>
        <v/>
      </c>
      <c r="E151" s="3" t="n"/>
      <c r="F151" s="3" t="n"/>
      <c r="G151" s="3" t="n"/>
      <c r="H151" s="3" t="n"/>
      <c r="I151" s="2" t="n"/>
      <c r="J151" s="5" t="n"/>
      <c r="K151" s="9">
        <f>IF(A151="","",TEXT(A151,"mm/yyyy"))</f>
        <v/>
      </c>
      <c r="L151" s="10">
        <f>IF(J151="","",IF(OR(H151="Pago",H151="Recebido"),J151,0))</f>
        <v/>
      </c>
      <c r="M151" s="3" t="n"/>
    </row>
    <row r="152">
      <c r="A152" s="2" t="n"/>
      <c r="B152" s="3" t="n"/>
      <c r="C152" s="3" t="n"/>
      <c r="D152" s="4">
        <f>IF(C152="","",IFERROR(VLOOKUP(C152,'Categorias'!$A$2:$B$101,2,FALSE),"Não classificado"))</f>
        <v/>
      </c>
      <c r="E152" s="3" t="n"/>
      <c r="F152" s="3" t="n"/>
      <c r="G152" s="3" t="n"/>
      <c r="H152" s="3" t="n"/>
      <c r="I152" s="2" t="n"/>
      <c r="J152" s="5" t="n"/>
      <c r="K152" s="6">
        <f>IF(A152="","",TEXT(A152,"mm/yyyy"))</f>
        <v/>
      </c>
      <c r="L152" s="7">
        <f>IF(J152="","",IF(OR(H152="Pago",H152="Recebido"),J152,0))</f>
        <v/>
      </c>
      <c r="M152" s="3" t="n"/>
    </row>
    <row r="153">
      <c r="A153" s="2" t="n"/>
      <c r="B153" s="3" t="n"/>
      <c r="C153" s="3" t="n"/>
      <c r="D153" s="8">
        <f>IF(C153="","",IFERROR(VLOOKUP(C153,'Categorias'!$A$2:$B$101,2,FALSE),"Não classificado"))</f>
        <v/>
      </c>
      <c r="E153" s="3" t="n"/>
      <c r="F153" s="3" t="n"/>
      <c r="G153" s="3" t="n"/>
      <c r="H153" s="3" t="n"/>
      <c r="I153" s="2" t="n"/>
      <c r="J153" s="5" t="n"/>
      <c r="K153" s="9">
        <f>IF(A153="","",TEXT(A153,"mm/yyyy"))</f>
        <v/>
      </c>
      <c r="L153" s="10">
        <f>IF(J153="","",IF(OR(H153="Pago",H153="Recebido"),J153,0))</f>
        <v/>
      </c>
      <c r="M153" s="3" t="n"/>
    </row>
    <row r="154">
      <c r="A154" s="2" t="n"/>
      <c r="B154" s="3" t="n"/>
      <c r="C154" s="3" t="n"/>
      <c r="D154" s="4">
        <f>IF(C154="","",IFERROR(VLOOKUP(C154,'Categorias'!$A$2:$B$101,2,FALSE),"Não classificado"))</f>
        <v/>
      </c>
      <c r="E154" s="3" t="n"/>
      <c r="F154" s="3" t="n"/>
      <c r="G154" s="3" t="n"/>
      <c r="H154" s="3" t="n"/>
      <c r="I154" s="2" t="n"/>
      <c r="J154" s="5" t="n"/>
      <c r="K154" s="6">
        <f>IF(A154="","",TEXT(A154,"mm/yyyy"))</f>
        <v/>
      </c>
      <c r="L154" s="7">
        <f>IF(J154="","",IF(OR(H154="Pago",H154="Recebido"),J154,0))</f>
        <v/>
      </c>
      <c r="M154" s="3" t="n"/>
    </row>
    <row r="155">
      <c r="A155" s="2" t="n"/>
      <c r="B155" s="3" t="n"/>
      <c r="C155" s="3" t="n"/>
      <c r="D155" s="8">
        <f>IF(C155="","",IFERROR(VLOOKUP(C155,'Categorias'!$A$2:$B$101,2,FALSE),"Não classificado"))</f>
        <v/>
      </c>
      <c r="E155" s="3" t="n"/>
      <c r="F155" s="3" t="n"/>
      <c r="G155" s="3" t="n"/>
      <c r="H155" s="3" t="n"/>
      <c r="I155" s="2" t="n"/>
      <c r="J155" s="5" t="n"/>
      <c r="K155" s="9">
        <f>IF(A155="","",TEXT(A155,"mm/yyyy"))</f>
        <v/>
      </c>
      <c r="L155" s="10">
        <f>IF(J155="","",IF(OR(H155="Pago",H155="Recebido"),J155,0))</f>
        <v/>
      </c>
      <c r="M155" s="3" t="n"/>
    </row>
    <row r="156">
      <c r="A156" s="2" t="n"/>
      <c r="B156" s="3" t="n"/>
      <c r="C156" s="3" t="n"/>
      <c r="D156" s="4">
        <f>IF(C156="","",IFERROR(VLOOKUP(C156,'Categorias'!$A$2:$B$101,2,FALSE),"Não classificado"))</f>
        <v/>
      </c>
      <c r="E156" s="3" t="n"/>
      <c r="F156" s="3" t="n"/>
      <c r="G156" s="3" t="n"/>
      <c r="H156" s="3" t="n"/>
      <c r="I156" s="2" t="n"/>
      <c r="J156" s="5" t="n"/>
      <c r="K156" s="6">
        <f>IF(A156="","",TEXT(A156,"mm/yyyy"))</f>
        <v/>
      </c>
      <c r="L156" s="7">
        <f>IF(J156="","",IF(OR(H156="Pago",H156="Recebido"),J156,0))</f>
        <v/>
      </c>
      <c r="M156" s="3" t="n"/>
    </row>
    <row r="157">
      <c r="A157" s="2" t="n"/>
      <c r="B157" s="3" t="n"/>
      <c r="C157" s="3" t="n"/>
      <c r="D157" s="8">
        <f>IF(C157="","",IFERROR(VLOOKUP(C157,'Categorias'!$A$2:$B$101,2,FALSE),"Não classificado"))</f>
        <v/>
      </c>
      <c r="E157" s="3" t="n"/>
      <c r="F157" s="3" t="n"/>
      <c r="G157" s="3" t="n"/>
      <c r="H157" s="3" t="n"/>
      <c r="I157" s="2" t="n"/>
      <c r="J157" s="5" t="n"/>
      <c r="K157" s="9">
        <f>IF(A157="","",TEXT(A157,"mm/yyyy"))</f>
        <v/>
      </c>
      <c r="L157" s="10">
        <f>IF(J157="","",IF(OR(H157="Pago",H157="Recebido"),J157,0))</f>
        <v/>
      </c>
      <c r="M157" s="3" t="n"/>
    </row>
    <row r="158">
      <c r="A158" s="2" t="n"/>
      <c r="B158" s="3" t="n"/>
      <c r="C158" s="3" t="n"/>
      <c r="D158" s="4">
        <f>IF(C158="","",IFERROR(VLOOKUP(C158,'Categorias'!$A$2:$B$101,2,FALSE),"Não classificado"))</f>
        <v/>
      </c>
      <c r="E158" s="3" t="n"/>
      <c r="F158" s="3" t="n"/>
      <c r="G158" s="3" t="n"/>
      <c r="H158" s="3" t="n"/>
      <c r="I158" s="2" t="n"/>
      <c r="J158" s="5" t="n"/>
      <c r="K158" s="6">
        <f>IF(A158="","",TEXT(A158,"mm/yyyy"))</f>
        <v/>
      </c>
      <c r="L158" s="7">
        <f>IF(J158="","",IF(OR(H158="Pago",H158="Recebido"),J158,0))</f>
        <v/>
      </c>
      <c r="M158" s="3" t="n"/>
    </row>
    <row r="159">
      <c r="A159" s="2" t="n"/>
      <c r="B159" s="3" t="n"/>
      <c r="C159" s="3" t="n"/>
      <c r="D159" s="8">
        <f>IF(C159="","",IFERROR(VLOOKUP(C159,'Categorias'!$A$2:$B$101,2,FALSE),"Não classificado"))</f>
        <v/>
      </c>
      <c r="E159" s="3" t="n"/>
      <c r="F159" s="3" t="n"/>
      <c r="G159" s="3" t="n"/>
      <c r="H159" s="3" t="n"/>
      <c r="I159" s="2" t="n"/>
      <c r="J159" s="5" t="n"/>
      <c r="K159" s="9">
        <f>IF(A159="","",TEXT(A159,"mm/yyyy"))</f>
        <v/>
      </c>
      <c r="L159" s="10">
        <f>IF(J159="","",IF(OR(H159="Pago",H159="Recebido"),J159,0))</f>
        <v/>
      </c>
      <c r="M159" s="3" t="n"/>
    </row>
    <row r="160">
      <c r="A160" s="2" t="n"/>
      <c r="B160" s="3" t="n"/>
      <c r="C160" s="3" t="n"/>
      <c r="D160" s="4">
        <f>IF(C160="","",IFERROR(VLOOKUP(C160,'Categorias'!$A$2:$B$101,2,FALSE),"Não classificado"))</f>
        <v/>
      </c>
      <c r="E160" s="3" t="n"/>
      <c r="F160" s="3" t="n"/>
      <c r="G160" s="3" t="n"/>
      <c r="H160" s="3" t="n"/>
      <c r="I160" s="2" t="n"/>
      <c r="J160" s="5" t="n"/>
      <c r="K160" s="6">
        <f>IF(A160="","",TEXT(A160,"mm/yyyy"))</f>
        <v/>
      </c>
      <c r="L160" s="7">
        <f>IF(J160="","",IF(OR(H160="Pago",H160="Recebido"),J160,0))</f>
        <v/>
      </c>
      <c r="M160" s="3" t="n"/>
    </row>
    <row r="161">
      <c r="A161" s="2" t="n"/>
      <c r="B161" s="3" t="n"/>
      <c r="C161" s="3" t="n"/>
      <c r="D161" s="8">
        <f>IF(C161="","",IFERROR(VLOOKUP(C161,'Categorias'!$A$2:$B$101,2,FALSE),"Não classificado"))</f>
        <v/>
      </c>
      <c r="E161" s="3" t="n"/>
      <c r="F161" s="3" t="n"/>
      <c r="G161" s="3" t="n"/>
      <c r="H161" s="3" t="n"/>
      <c r="I161" s="2" t="n"/>
      <c r="J161" s="5" t="n"/>
      <c r="K161" s="9">
        <f>IF(A161="","",TEXT(A161,"mm/yyyy"))</f>
        <v/>
      </c>
      <c r="L161" s="10">
        <f>IF(J161="","",IF(OR(H161="Pago",H161="Recebido"),J161,0))</f>
        <v/>
      </c>
      <c r="M161" s="3" t="n"/>
    </row>
    <row r="162">
      <c r="A162" s="2" t="n"/>
      <c r="B162" s="3" t="n"/>
      <c r="C162" s="3" t="n"/>
      <c r="D162" s="4">
        <f>IF(C162="","",IFERROR(VLOOKUP(C162,'Categorias'!$A$2:$B$101,2,FALSE),"Não classificado"))</f>
        <v/>
      </c>
      <c r="E162" s="3" t="n"/>
      <c r="F162" s="3" t="n"/>
      <c r="G162" s="3" t="n"/>
      <c r="H162" s="3" t="n"/>
      <c r="I162" s="2" t="n"/>
      <c r="J162" s="5" t="n"/>
      <c r="K162" s="6">
        <f>IF(A162="","",TEXT(A162,"mm/yyyy"))</f>
        <v/>
      </c>
      <c r="L162" s="7">
        <f>IF(J162="","",IF(OR(H162="Pago",H162="Recebido"),J162,0))</f>
        <v/>
      </c>
      <c r="M162" s="3" t="n"/>
    </row>
    <row r="163">
      <c r="A163" s="2" t="n"/>
      <c r="B163" s="3" t="n"/>
      <c r="C163" s="3" t="n"/>
      <c r="D163" s="8">
        <f>IF(C163="","",IFERROR(VLOOKUP(C163,'Categorias'!$A$2:$B$101,2,FALSE),"Não classificado"))</f>
        <v/>
      </c>
      <c r="E163" s="3" t="n"/>
      <c r="F163" s="3" t="n"/>
      <c r="G163" s="3" t="n"/>
      <c r="H163" s="3" t="n"/>
      <c r="I163" s="2" t="n"/>
      <c r="J163" s="5" t="n"/>
      <c r="K163" s="9">
        <f>IF(A163="","",TEXT(A163,"mm/yyyy"))</f>
        <v/>
      </c>
      <c r="L163" s="10">
        <f>IF(J163="","",IF(OR(H163="Pago",H163="Recebido"),J163,0))</f>
        <v/>
      </c>
      <c r="M163" s="3" t="n"/>
    </row>
    <row r="164">
      <c r="A164" s="2" t="n"/>
      <c r="B164" s="3" t="n"/>
      <c r="C164" s="3" t="n"/>
      <c r="D164" s="4">
        <f>IF(C164="","",IFERROR(VLOOKUP(C164,'Categorias'!$A$2:$B$101,2,FALSE),"Não classificado"))</f>
        <v/>
      </c>
      <c r="E164" s="3" t="n"/>
      <c r="F164" s="3" t="n"/>
      <c r="G164" s="3" t="n"/>
      <c r="H164" s="3" t="n"/>
      <c r="I164" s="2" t="n"/>
      <c r="J164" s="5" t="n"/>
      <c r="K164" s="6">
        <f>IF(A164="","",TEXT(A164,"mm/yyyy"))</f>
        <v/>
      </c>
      <c r="L164" s="7">
        <f>IF(J164="","",IF(OR(H164="Pago",H164="Recebido"),J164,0))</f>
        <v/>
      </c>
      <c r="M164" s="3" t="n"/>
    </row>
    <row r="165">
      <c r="A165" s="2" t="n"/>
      <c r="B165" s="3" t="n"/>
      <c r="C165" s="3" t="n"/>
      <c r="D165" s="8">
        <f>IF(C165="","",IFERROR(VLOOKUP(C165,'Categorias'!$A$2:$B$101,2,FALSE),"Não classificado"))</f>
        <v/>
      </c>
      <c r="E165" s="3" t="n"/>
      <c r="F165" s="3" t="n"/>
      <c r="G165" s="3" t="n"/>
      <c r="H165" s="3" t="n"/>
      <c r="I165" s="2" t="n"/>
      <c r="J165" s="5" t="n"/>
      <c r="K165" s="9">
        <f>IF(A165="","",TEXT(A165,"mm/yyyy"))</f>
        <v/>
      </c>
      <c r="L165" s="10">
        <f>IF(J165="","",IF(OR(H165="Pago",H165="Recebido"),J165,0))</f>
        <v/>
      </c>
      <c r="M165" s="3" t="n"/>
    </row>
    <row r="166">
      <c r="A166" s="2" t="n"/>
      <c r="B166" s="3" t="n"/>
      <c r="C166" s="3" t="n"/>
      <c r="D166" s="4">
        <f>IF(C166="","",IFERROR(VLOOKUP(C166,'Categorias'!$A$2:$B$101,2,FALSE),"Não classificado"))</f>
        <v/>
      </c>
      <c r="E166" s="3" t="n"/>
      <c r="F166" s="3" t="n"/>
      <c r="G166" s="3" t="n"/>
      <c r="H166" s="3" t="n"/>
      <c r="I166" s="2" t="n"/>
      <c r="J166" s="5" t="n"/>
      <c r="K166" s="6">
        <f>IF(A166="","",TEXT(A166,"mm/yyyy"))</f>
        <v/>
      </c>
      <c r="L166" s="7">
        <f>IF(J166="","",IF(OR(H166="Pago",H166="Recebido"),J166,0))</f>
        <v/>
      </c>
      <c r="M166" s="3" t="n"/>
    </row>
    <row r="167">
      <c r="A167" s="2" t="n"/>
      <c r="B167" s="3" t="n"/>
      <c r="C167" s="3" t="n"/>
      <c r="D167" s="8">
        <f>IF(C167="","",IFERROR(VLOOKUP(C167,'Categorias'!$A$2:$B$101,2,FALSE),"Não classificado"))</f>
        <v/>
      </c>
      <c r="E167" s="3" t="n"/>
      <c r="F167" s="3" t="n"/>
      <c r="G167" s="3" t="n"/>
      <c r="H167" s="3" t="n"/>
      <c r="I167" s="2" t="n"/>
      <c r="J167" s="5" t="n"/>
      <c r="K167" s="9">
        <f>IF(A167="","",TEXT(A167,"mm/yyyy"))</f>
        <v/>
      </c>
      <c r="L167" s="10">
        <f>IF(J167="","",IF(OR(H167="Pago",H167="Recebido"),J167,0))</f>
        <v/>
      </c>
      <c r="M167" s="3" t="n"/>
    </row>
    <row r="168">
      <c r="A168" s="2" t="n"/>
      <c r="B168" s="3" t="n"/>
      <c r="C168" s="3" t="n"/>
      <c r="D168" s="4">
        <f>IF(C168="","",IFERROR(VLOOKUP(C168,'Categorias'!$A$2:$B$101,2,FALSE),"Não classificado"))</f>
        <v/>
      </c>
      <c r="E168" s="3" t="n"/>
      <c r="F168" s="3" t="n"/>
      <c r="G168" s="3" t="n"/>
      <c r="H168" s="3" t="n"/>
      <c r="I168" s="2" t="n"/>
      <c r="J168" s="5" t="n"/>
      <c r="K168" s="6">
        <f>IF(A168="","",TEXT(A168,"mm/yyyy"))</f>
        <v/>
      </c>
      <c r="L168" s="7">
        <f>IF(J168="","",IF(OR(H168="Pago",H168="Recebido"),J168,0))</f>
        <v/>
      </c>
      <c r="M168" s="3" t="n"/>
    </row>
    <row r="169">
      <c r="A169" s="2" t="n"/>
      <c r="B169" s="3" t="n"/>
      <c r="C169" s="3" t="n"/>
      <c r="D169" s="8">
        <f>IF(C169="","",IFERROR(VLOOKUP(C169,'Categorias'!$A$2:$B$101,2,FALSE),"Não classificado"))</f>
        <v/>
      </c>
      <c r="E169" s="3" t="n"/>
      <c r="F169" s="3" t="n"/>
      <c r="G169" s="3" t="n"/>
      <c r="H169" s="3" t="n"/>
      <c r="I169" s="2" t="n"/>
      <c r="J169" s="5" t="n"/>
      <c r="K169" s="9">
        <f>IF(A169="","",TEXT(A169,"mm/yyyy"))</f>
        <v/>
      </c>
      <c r="L169" s="10">
        <f>IF(J169="","",IF(OR(H169="Pago",H169="Recebido"),J169,0))</f>
        <v/>
      </c>
      <c r="M169" s="3" t="n"/>
    </row>
    <row r="170">
      <c r="A170" s="2" t="n"/>
      <c r="B170" s="3" t="n"/>
      <c r="C170" s="3" t="n"/>
      <c r="D170" s="4">
        <f>IF(C170="","",IFERROR(VLOOKUP(C170,'Categorias'!$A$2:$B$101,2,FALSE),"Não classificado"))</f>
        <v/>
      </c>
      <c r="E170" s="3" t="n"/>
      <c r="F170" s="3" t="n"/>
      <c r="G170" s="3" t="n"/>
      <c r="H170" s="3" t="n"/>
      <c r="I170" s="2" t="n"/>
      <c r="J170" s="5" t="n"/>
      <c r="K170" s="6">
        <f>IF(A170="","",TEXT(A170,"mm/yyyy"))</f>
        <v/>
      </c>
      <c r="L170" s="7">
        <f>IF(J170="","",IF(OR(H170="Pago",H170="Recebido"),J170,0))</f>
        <v/>
      </c>
      <c r="M170" s="3" t="n"/>
    </row>
    <row r="171">
      <c r="A171" s="2" t="n"/>
      <c r="B171" s="3" t="n"/>
      <c r="C171" s="3" t="n"/>
      <c r="D171" s="8">
        <f>IF(C171="","",IFERROR(VLOOKUP(C171,'Categorias'!$A$2:$B$101,2,FALSE),"Não classificado"))</f>
        <v/>
      </c>
      <c r="E171" s="3" t="n"/>
      <c r="F171" s="3" t="n"/>
      <c r="G171" s="3" t="n"/>
      <c r="H171" s="3" t="n"/>
      <c r="I171" s="2" t="n"/>
      <c r="J171" s="5" t="n"/>
      <c r="K171" s="9">
        <f>IF(A171="","",TEXT(A171,"mm/yyyy"))</f>
        <v/>
      </c>
      <c r="L171" s="10">
        <f>IF(J171="","",IF(OR(H171="Pago",H171="Recebido"),J171,0))</f>
        <v/>
      </c>
      <c r="M171" s="3" t="n"/>
    </row>
    <row r="172">
      <c r="A172" s="2" t="n"/>
      <c r="B172" s="3" t="n"/>
      <c r="C172" s="3" t="n"/>
      <c r="D172" s="4">
        <f>IF(C172="","",IFERROR(VLOOKUP(C172,'Categorias'!$A$2:$B$101,2,FALSE),"Não classificado"))</f>
        <v/>
      </c>
      <c r="E172" s="3" t="n"/>
      <c r="F172" s="3" t="n"/>
      <c r="G172" s="3" t="n"/>
      <c r="H172" s="3" t="n"/>
      <c r="I172" s="2" t="n"/>
      <c r="J172" s="5" t="n"/>
      <c r="K172" s="6">
        <f>IF(A172="","",TEXT(A172,"mm/yyyy"))</f>
        <v/>
      </c>
      <c r="L172" s="7">
        <f>IF(J172="","",IF(OR(H172="Pago",H172="Recebido"),J172,0))</f>
        <v/>
      </c>
      <c r="M172" s="3" t="n"/>
    </row>
    <row r="173">
      <c r="A173" s="2" t="n"/>
      <c r="B173" s="3" t="n"/>
      <c r="C173" s="3" t="n"/>
      <c r="D173" s="8">
        <f>IF(C173="","",IFERROR(VLOOKUP(C173,'Categorias'!$A$2:$B$101,2,FALSE),"Não classificado"))</f>
        <v/>
      </c>
      <c r="E173" s="3" t="n"/>
      <c r="F173" s="3" t="n"/>
      <c r="G173" s="3" t="n"/>
      <c r="H173" s="3" t="n"/>
      <c r="I173" s="2" t="n"/>
      <c r="J173" s="5" t="n"/>
      <c r="K173" s="9">
        <f>IF(A173="","",TEXT(A173,"mm/yyyy"))</f>
        <v/>
      </c>
      <c r="L173" s="10">
        <f>IF(J173="","",IF(OR(H173="Pago",H173="Recebido"),J173,0))</f>
        <v/>
      </c>
      <c r="M173" s="3" t="n"/>
    </row>
    <row r="174">
      <c r="A174" s="2" t="n"/>
      <c r="B174" s="3" t="n"/>
      <c r="C174" s="3" t="n"/>
      <c r="D174" s="4">
        <f>IF(C174="","",IFERROR(VLOOKUP(C174,'Categorias'!$A$2:$B$101,2,FALSE),"Não classificado"))</f>
        <v/>
      </c>
      <c r="E174" s="3" t="n"/>
      <c r="F174" s="3" t="n"/>
      <c r="G174" s="3" t="n"/>
      <c r="H174" s="3" t="n"/>
      <c r="I174" s="2" t="n"/>
      <c r="J174" s="5" t="n"/>
      <c r="K174" s="6">
        <f>IF(A174="","",TEXT(A174,"mm/yyyy"))</f>
        <v/>
      </c>
      <c r="L174" s="7">
        <f>IF(J174="","",IF(OR(H174="Pago",H174="Recebido"),J174,0))</f>
        <v/>
      </c>
      <c r="M174" s="3" t="n"/>
    </row>
    <row r="175">
      <c r="A175" s="2" t="n"/>
      <c r="B175" s="3" t="n"/>
      <c r="C175" s="3" t="n"/>
      <c r="D175" s="8">
        <f>IF(C175="","",IFERROR(VLOOKUP(C175,'Categorias'!$A$2:$B$101,2,FALSE),"Não classificado"))</f>
        <v/>
      </c>
      <c r="E175" s="3" t="n"/>
      <c r="F175" s="3" t="n"/>
      <c r="G175" s="3" t="n"/>
      <c r="H175" s="3" t="n"/>
      <c r="I175" s="2" t="n"/>
      <c r="J175" s="5" t="n"/>
      <c r="K175" s="9">
        <f>IF(A175="","",TEXT(A175,"mm/yyyy"))</f>
        <v/>
      </c>
      <c r="L175" s="10">
        <f>IF(J175="","",IF(OR(H175="Pago",H175="Recebido"),J175,0))</f>
        <v/>
      </c>
      <c r="M175" s="3" t="n"/>
    </row>
    <row r="176">
      <c r="A176" s="2" t="n"/>
      <c r="B176" s="3" t="n"/>
      <c r="C176" s="3" t="n"/>
      <c r="D176" s="4">
        <f>IF(C176="","",IFERROR(VLOOKUP(C176,'Categorias'!$A$2:$B$101,2,FALSE),"Não classificado"))</f>
        <v/>
      </c>
      <c r="E176" s="3" t="n"/>
      <c r="F176" s="3" t="n"/>
      <c r="G176" s="3" t="n"/>
      <c r="H176" s="3" t="n"/>
      <c r="I176" s="2" t="n"/>
      <c r="J176" s="5" t="n"/>
      <c r="K176" s="6">
        <f>IF(A176="","",TEXT(A176,"mm/yyyy"))</f>
        <v/>
      </c>
      <c r="L176" s="7">
        <f>IF(J176="","",IF(OR(H176="Pago",H176="Recebido"),J176,0))</f>
        <v/>
      </c>
      <c r="M176" s="3" t="n"/>
    </row>
    <row r="177">
      <c r="A177" s="2" t="n"/>
      <c r="B177" s="3" t="n"/>
      <c r="C177" s="3" t="n"/>
      <c r="D177" s="8">
        <f>IF(C177="","",IFERROR(VLOOKUP(C177,'Categorias'!$A$2:$B$101,2,FALSE),"Não classificado"))</f>
        <v/>
      </c>
      <c r="E177" s="3" t="n"/>
      <c r="F177" s="3" t="n"/>
      <c r="G177" s="3" t="n"/>
      <c r="H177" s="3" t="n"/>
      <c r="I177" s="2" t="n"/>
      <c r="J177" s="5" t="n"/>
      <c r="K177" s="9">
        <f>IF(A177="","",TEXT(A177,"mm/yyyy"))</f>
        <v/>
      </c>
      <c r="L177" s="10">
        <f>IF(J177="","",IF(OR(H177="Pago",H177="Recebido"),J177,0))</f>
        <v/>
      </c>
      <c r="M177" s="3" t="n"/>
    </row>
    <row r="178">
      <c r="A178" s="2" t="n"/>
      <c r="B178" s="3" t="n"/>
      <c r="C178" s="3" t="n"/>
      <c r="D178" s="4">
        <f>IF(C178="","",IFERROR(VLOOKUP(C178,'Categorias'!$A$2:$B$101,2,FALSE),"Não classificado"))</f>
        <v/>
      </c>
      <c r="E178" s="3" t="n"/>
      <c r="F178" s="3" t="n"/>
      <c r="G178" s="3" t="n"/>
      <c r="H178" s="3" t="n"/>
      <c r="I178" s="2" t="n"/>
      <c r="J178" s="5" t="n"/>
      <c r="K178" s="6">
        <f>IF(A178="","",TEXT(A178,"mm/yyyy"))</f>
        <v/>
      </c>
      <c r="L178" s="7">
        <f>IF(J178="","",IF(OR(H178="Pago",H178="Recebido"),J178,0))</f>
        <v/>
      </c>
      <c r="M178" s="3" t="n"/>
    </row>
    <row r="179">
      <c r="A179" s="2" t="n"/>
      <c r="B179" s="3" t="n"/>
      <c r="C179" s="3" t="n"/>
      <c r="D179" s="8">
        <f>IF(C179="","",IFERROR(VLOOKUP(C179,'Categorias'!$A$2:$B$101,2,FALSE),"Não classificado"))</f>
        <v/>
      </c>
      <c r="E179" s="3" t="n"/>
      <c r="F179" s="3" t="n"/>
      <c r="G179" s="3" t="n"/>
      <c r="H179" s="3" t="n"/>
      <c r="I179" s="2" t="n"/>
      <c r="J179" s="5" t="n"/>
      <c r="K179" s="9">
        <f>IF(A179="","",TEXT(A179,"mm/yyyy"))</f>
        <v/>
      </c>
      <c r="L179" s="10">
        <f>IF(J179="","",IF(OR(H179="Pago",H179="Recebido"),J179,0))</f>
        <v/>
      </c>
      <c r="M179" s="3" t="n"/>
    </row>
    <row r="180">
      <c r="A180" s="2" t="n"/>
      <c r="B180" s="3" t="n"/>
      <c r="C180" s="3" t="n"/>
      <c r="D180" s="4">
        <f>IF(C180="","",IFERROR(VLOOKUP(C180,'Categorias'!$A$2:$B$101,2,FALSE),"Não classificado"))</f>
        <v/>
      </c>
      <c r="E180" s="3" t="n"/>
      <c r="F180" s="3" t="n"/>
      <c r="G180" s="3" t="n"/>
      <c r="H180" s="3" t="n"/>
      <c r="I180" s="2" t="n"/>
      <c r="J180" s="5" t="n"/>
      <c r="K180" s="6">
        <f>IF(A180="","",TEXT(A180,"mm/yyyy"))</f>
        <v/>
      </c>
      <c r="L180" s="7">
        <f>IF(J180="","",IF(OR(H180="Pago",H180="Recebido"),J180,0))</f>
        <v/>
      </c>
      <c r="M180" s="3" t="n"/>
    </row>
    <row r="181">
      <c r="A181" s="2" t="n"/>
      <c r="B181" s="3" t="n"/>
      <c r="C181" s="3" t="n"/>
      <c r="D181" s="8">
        <f>IF(C181="","",IFERROR(VLOOKUP(C181,'Categorias'!$A$2:$B$101,2,FALSE),"Não classificado"))</f>
        <v/>
      </c>
      <c r="E181" s="3" t="n"/>
      <c r="F181" s="3" t="n"/>
      <c r="G181" s="3" t="n"/>
      <c r="H181" s="3" t="n"/>
      <c r="I181" s="2" t="n"/>
      <c r="J181" s="5" t="n"/>
      <c r="K181" s="9">
        <f>IF(A181="","",TEXT(A181,"mm/yyyy"))</f>
        <v/>
      </c>
      <c r="L181" s="10">
        <f>IF(J181="","",IF(OR(H181="Pago",H181="Recebido"),J181,0))</f>
        <v/>
      </c>
      <c r="M181" s="3" t="n"/>
    </row>
    <row r="182">
      <c r="A182" s="2" t="n"/>
      <c r="B182" s="3" t="n"/>
      <c r="C182" s="3" t="n"/>
      <c r="D182" s="4">
        <f>IF(C182="","",IFERROR(VLOOKUP(C182,'Categorias'!$A$2:$B$101,2,FALSE),"Não classificado"))</f>
        <v/>
      </c>
      <c r="E182" s="3" t="n"/>
      <c r="F182" s="3" t="n"/>
      <c r="G182" s="3" t="n"/>
      <c r="H182" s="3" t="n"/>
      <c r="I182" s="2" t="n"/>
      <c r="J182" s="5" t="n"/>
      <c r="K182" s="6">
        <f>IF(A182="","",TEXT(A182,"mm/yyyy"))</f>
        <v/>
      </c>
      <c r="L182" s="7">
        <f>IF(J182="","",IF(OR(H182="Pago",H182="Recebido"),J182,0))</f>
        <v/>
      </c>
      <c r="M182" s="3" t="n"/>
    </row>
    <row r="183">
      <c r="A183" s="2" t="n"/>
      <c r="B183" s="3" t="n"/>
      <c r="C183" s="3" t="n"/>
      <c r="D183" s="8">
        <f>IF(C183="","",IFERROR(VLOOKUP(C183,'Categorias'!$A$2:$B$101,2,FALSE),"Não classificado"))</f>
        <v/>
      </c>
      <c r="E183" s="3" t="n"/>
      <c r="F183" s="3" t="n"/>
      <c r="G183" s="3" t="n"/>
      <c r="H183" s="3" t="n"/>
      <c r="I183" s="2" t="n"/>
      <c r="J183" s="5" t="n"/>
      <c r="K183" s="9">
        <f>IF(A183="","",TEXT(A183,"mm/yyyy"))</f>
        <v/>
      </c>
      <c r="L183" s="10">
        <f>IF(J183="","",IF(OR(H183="Pago",H183="Recebido"),J183,0))</f>
        <v/>
      </c>
      <c r="M183" s="3" t="n"/>
    </row>
    <row r="184">
      <c r="A184" s="2" t="n"/>
      <c r="B184" s="3" t="n"/>
      <c r="C184" s="3" t="n"/>
      <c r="D184" s="4">
        <f>IF(C184="","",IFERROR(VLOOKUP(C184,'Categorias'!$A$2:$B$101,2,FALSE),"Não classificado"))</f>
        <v/>
      </c>
      <c r="E184" s="3" t="n"/>
      <c r="F184" s="3" t="n"/>
      <c r="G184" s="3" t="n"/>
      <c r="H184" s="3" t="n"/>
      <c r="I184" s="2" t="n"/>
      <c r="J184" s="5" t="n"/>
      <c r="K184" s="6">
        <f>IF(A184="","",TEXT(A184,"mm/yyyy"))</f>
        <v/>
      </c>
      <c r="L184" s="7">
        <f>IF(J184="","",IF(OR(H184="Pago",H184="Recebido"),J184,0))</f>
        <v/>
      </c>
      <c r="M184" s="3" t="n"/>
    </row>
    <row r="185">
      <c r="A185" s="2" t="n"/>
      <c r="B185" s="3" t="n"/>
      <c r="C185" s="3" t="n"/>
      <c r="D185" s="8">
        <f>IF(C185="","",IFERROR(VLOOKUP(C185,'Categorias'!$A$2:$B$101,2,FALSE),"Não classificado"))</f>
        <v/>
      </c>
      <c r="E185" s="3" t="n"/>
      <c r="F185" s="3" t="n"/>
      <c r="G185" s="3" t="n"/>
      <c r="H185" s="3" t="n"/>
      <c r="I185" s="2" t="n"/>
      <c r="J185" s="5" t="n"/>
      <c r="K185" s="9">
        <f>IF(A185="","",TEXT(A185,"mm/yyyy"))</f>
        <v/>
      </c>
      <c r="L185" s="10">
        <f>IF(J185="","",IF(OR(H185="Pago",H185="Recebido"),J185,0))</f>
        <v/>
      </c>
      <c r="M185" s="3" t="n"/>
    </row>
    <row r="186">
      <c r="A186" s="2" t="n"/>
      <c r="B186" s="3" t="n"/>
      <c r="C186" s="3" t="n"/>
      <c r="D186" s="4">
        <f>IF(C186="","",IFERROR(VLOOKUP(C186,'Categorias'!$A$2:$B$101,2,FALSE),"Não classificado"))</f>
        <v/>
      </c>
      <c r="E186" s="3" t="n"/>
      <c r="F186" s="3" t="n"/>
      <c r="G186" s="3" t="n"/>
      <c r="H186" s="3" t="n"/>
      <c r="I186" s="2" t="n"/>
      <c r="J186" s="5" t="n"/>
      <c r="K186" s="6">
        <f>IF(A186="","",TEXT(A186,"mm/yyyy"))</f>
        <v/>
      </c>
      <c r="L186" s="7">
        <f>IF(J186="","",IF(OR(H186="Pago",H186="Recebido"),J186,0))</f>
        <v/>
      </c>
      <c r="M186" s="3" t="n"/>
    </row>
    <row r="187">
      <c r="A187" s="2" t="n"/>
      <c r="B187" s="3" t="n"/>
      <c r="C187" s="3" t="n"/>
      <c r="D187" s="8">
        <f>IF(C187="","",IFERROR(VLOOKUP(C187,'Categorias'!$A$2:$B$101,2,FALSE),"Não classificado"))</f>
        <v/>
      </c>
      <c r="E187" s="3" t="n"/>
      <c r="F187" s="3" t="n"/>
      <c r="G187" s="3" t="n"/>
      <c r="H187" s="3" t="n"/>
      <c r="I187" s="2" t="n"/>
      <c r="J187" s="5" t="n"/>
      <c r="K187" s="9">
        <f>IF(A187="","",TEXT(A187,"mm/yyyy"))</f>
        <v/>
      </c>
      <c r="L187" s="10">
        <f>IF(J187="","",IF(OR(H187="Pago",H187="Recebido"),J187,0))</f>
        <v/>
      </c>
      <c r="M187" s="3" t="n"/>
    </row>
    <row r="188">
      <c r="A188" s="2" t="n"/>
      <c r="B188" s="3" t="n"/>
      <c r="C188" s="3" t="n"/>
      <c r="D188" s="4">
        <f>IF(C188="","",IFERROR(VLOOKUP(C188,'Categorias'!$A$2:$B$101,2,FALSE),"Não classificado"))</f>
        <v/>
      </c>
      <c r="E188" s="3" t="n"/>
      <c r="F188" s="3" t="n"/>
      <c r="G188" s="3" t="n"/>
      <c r="H188" s="3" t="n"/>
      <c r="I188" s="2" t="n"/>
      <c r="J188" s="5" t="n"/>
      <c r="K188" s="6">
        <f>IF(A188="","",TEXT(A188,"mm/yyyy"))</f>
        <v/>
      </c>
      <c r="L188" s="7">
        <f>IF(J188="","",IF(OR(H188="Pago",H188="Recebido"),J188,0))</f>
        <v/>
      </c>
      <c r="M188" s="3" t="n"/>
    </row>
    <row r="189">
      <c r="A189" s="2" t="n"/>
      <c r="B189" s="3" t="n"/>
      <c r="C189" s="3" t="n"/>
      <c r="D189" s="8">
        <f>IF(C189="","",IFERROR(VLOOKUP(C189,'Categorias'!$A$2:$B$101,2,FALSE),"Não classificado"))</f>
        <v/>
      </c>
      <c r="E189" s="3" t="n"/>
      <c r="F189" s="3" t="n"/>
      <c r="G189" s="3" t="n"/>
      <c r="H189" s="3" t="n"/>
      <c r="I189" s="2" t="n"/>
      <c r="J189" s="5" t="n"/>
      <c r="K189" s="9">
        <f>IF(A189="","",TEXT(A189,"mm/yyyy"))</f>
        <v/>
      </c>
      <c r="L189" s="10">
        <f>IF(J189="","",IF(OR(H189="Pago",H189="Recebido"),J189,0))</f>
        <v/>
      </c>
      <c r="M189" s="3" t="n"/>
    </row>
    <row r="190">
      <c r="A190" s="2" t="n"/>
      <c r="B190" s="3" t="n"/>
      <c r="C190" s="3" t="n"/>
      <c r="D190" s="4">
        <f>IF(C190="","",IFERROR(VLOOKUP(C190,'Categorias'!$A$2:$B$101,2,FALSE),"Não classificado"))</f>
        <v/>
      </c>
      <c r="E190" s="3" t="n"/>
      <c r="F190" s="3" t="n"/>
      <c r="G190" s="3" t="n"/>
      <c r="H190" s="3" t="n"/>
      <c r="I190" s="2" t="n"/>
      <c r="J190" s="5" t="n"/>
      <c r="K190" s="6">
        <f>IF(A190="","",TEXT(A190,"mm/yyyy"))</f>
        <v/>
      </c>
      <c r="L190" s="7">
        <f>IF(J190="","",IF(OR(H190="Pago",H190="Recebido"),J190,0))</f>
        <v/>
      </c>
      <c r="M190" s="3" t="n"/>
    </row>
    <row r="191">
      <c r="A191" s="2" t="n"/>
      <c r="B191" s="3" t="n"/>
      <c r="C191" s="3" t="n"/>
      <c r="D191" s="8">
        <f>IF(C191="","",IFERROR(VLOOKUP(C191,'Categorias'!$A$2:$B$101,2,FALSE),"Não classificado"))</f>
        <v/>
      </c>
      <c r="E191" s="3" t="n"/>
      <c r="F191" s="3" t="n"/>
      <c r="G191" s="3" t="n"/>
      <c r="H191" s="3" t="n"/>
      <c r="I191" s="2" t="n"/>
      <c r="J191" s="5" t="n"/>
      <c r="K191" s="9">
        <f>IF(A191="","",TEXT(A191,"mm/yyyy"))</f>
        <v/>
      </c>
      <c r="L191" s="10">
        <f>IF(J191="","",IF(OR(H191="Pago",H191="Recebido"),J191,0))</f>
        <v/>
      </c>
      <c r="M191" s="3" t="n"/>
    </row>
    <row r="192">
      <c r="A192" s="2" t="n"/>
      <c r="B192" s="3" t="n"/>
      <c r="C192" s="3" t="n"/>
      <c r="D192" s="4">
        <f>IF(C192="","",IFERROR(VLOOKUP(C192,'Categorias'!$A$2:$B$101,2,FALSE),"Não classificado"))</f>
        <v/>
      </c>
      <c r="E192" s="3" t="n"/>
      <c r="F192" s="3" t="n"/>
      <c r="G192" s="3" t="n"/>
      <c r="H192" s="3" t="n"/>
      <c r="I192" s="2" t="n"/>
      <c r="J192" s="5" t="n"/>
      <c r="K192" s="6">
        <f>IF(A192="","",TEXT(A192,"mm/yyyy"))</f>
        <v/>
      </c>
      <c r="L192" s="7">
        <f>IF(J192="","",IF(OR(H192="Pago",H192="Recebido"),J192,0))</f>
        <v/>
      </c>
      <c r="M192" s="3" t="n"/>
    </row>
    <row r="193">
      <c r="A193" s="2" t="n"/>
      <c r="B193" s="3" t="n"/>
      <c r="C193" s="3" t="n"/>
      <c r="D193" s="8">
        <f>IF(C193="","",IFERROR(VLOOKUP(C193,'Categorias'!$A$2:$B$101,2,FALSE),"Não classificado"))</f>
        <v/>
      </c>
      <c r="E193" s="3" t="n"/>
      <c r="F193" s="3" t="n"/>
      <c r="G193" s="3" t="n"/>
      <c r="H193" s="3" t="n"/>
      <c r="I193" s="2" t="n"/>
      <c r="J193" s="5" t="n"/>
      <c r="K193" s="9">
        <f>IF(A193="","",TEXT(A193,"mm/yyyy"))</f>
        <v/>
      </c>
      <c r="L193" s="10">
        <f>IF(J193="","",IF(OR(H193="Pago",H193="Recebido"),J193,0))</f>
        <v/>
      </c>
      <c r="M193" s="3" t="n"/>
    </row>
    <row r="194">
      <c r="A194" s="2" t="n"/>
      <c r="B194" s="3" t="n"/>
      <c r="C194" s="3" t="n"/>
      <c r="D194" s="4">
        <f>IF(C194="","",IFERROR(VLOOKUP(C194,'Categorias'!$A$2:$B$101,2,FALSE),"Não classificado"))</f>
        <v/>
      </c>
      <c r="E194" s="3" t="n"/>
      <c r="F194" s="3" t="n"/>
      <c r="G194" s="3" t="n"/>
      <c r="H194" s="3" t="n"/>
      <c r="I194" s="2" t="n"/>
      <c r="J194" s="5" t="n"/>
      <c r="K194" s="6">
        <f>IF(A194="","",TEXT(A194,"mm/yyyy"))</f>
        <v/>
      </c>
      <c r="L194" s="7">
        <f>IF(J194="","",IF(OR(H194="Pago",H194="Recebido"),J194,0))</f>
        <v/>
      </c>
      <c r="M194" s="3" t="n"/>
    </row>
    <row r="195">
      <c r="A195" s="2" t="n"/>
      <c r="B195" s="3" t="n"/>
      <c r="C195" s="3" t="n"/>
      <c r="D195" s="8">
        <f>IF(C195="","",IFERROR(VLOOKUP(C195,'Categorias'!$A$2:$B$101,2,FALSE),"Não classificado"))</f>
        <v/>
      </c>
      <c r="E195" s="3" t="n"/>
      <c r="F195" s="3" t="n"/>
      <c r="G195" s="3" t="n"/>
      <c r="H195" s="3" t="n"/>
      <c r="I195" s="2" t="n"/>
      <c r="J195" s="5" t="n"/>
      <c r="K195" s="9">
        <f>IF(A195="","",TEXT(A195,"mm/yyyy"))</f>
        <v/>
      </c>
      <c r="L195" s="10">
        <f>IF(J195="","",IF(OR(H195="Pago",H195="Recebido"),J195,0))</f>
        <v/>
      </c>
      <c r="M195" s="3" t="n"/>
    </row>
    <row r="196">
      <c r="A196" s="2" t="n"/>
      <c r="B196" s="3" t="n"/>
      <c r="C196" s="3" t="n"/>
      <c r="D196" s="4">
        <f>IF(C196="","",IFERROR(VLOOKUP(C196,'Categorias'!$A$2:$B$101,2,FALSE),"Não classificado"))</f>
        <v/>
      </c>
      <c r="E196" s="3" t="n"/>
      <c r="F196" s="3" t="n"/>
      <c r="G196" s="3" t="n"/>
      <c r="H196" s="3" t="n"/>
      <c r="I196" s="2" t="n"/>
      <c r="J196" s="5" t="n"/>
      <c r="K196" s="6">
        <f>IF(A196="","",TEXT(A196,"mm/yyyy"))</f>
        <v/>
      </c>
      <c r="L196" s="7">
        <f>IF(J196="","",IF(OR(H196="Pago",H196="Recebido"),J196,0))</f>
        <v/>
      </c>
      <c r="M196" s="3" t="n"/>
    </row>
    <row r="197">
      <c r="A197" s="2" t="n"/>
      <c r="B197" s="3" t="n"/>
      <c r="C197" s="3" t="n"/>
      <c r="D197" s="8">
        <f>IF(C197="","",IFERROR(VLOOKUP(C197,'Categorias'!$A$2:$B$101,2,FALSE),"Não classificado"))</f>
        <v/>
      </c>
      <c r="E197" s="3" t="n"/>
      <c r="F197" s="3" t="n"/>
      <c r="G197" s="3" t="n"/>
      <c r="H197" s="3" t="n"/>
      <c r="I197" s="2" t="n"/>
      <c r="J197" s="5" t="n"/>
      <c r="K197" s="9">
        <f>IF(A197="","",TEXT(A197,"mm/yyyy"))</f>
        <v/>
      </c>
      <c r="L197" s="10">
        <f>IF(J197="","",IF(OR(H197="Pago",H197="Recebido"),J197,0))</f>
        <v/>
      </c>
      <c r="M197" s="3" t="n"/>
    </row>
    <row r="198">
      <c r="A198" s="2" t="n"/>
      <c r="B198" s="3" t="n"/>
      <c r="C198" s="3" t="n"/>
      <c r="D198" s="4">
        <f>IF(C198="","",IFERROR(VLOOKUP(C198,'Categorias'!$A$2:$B$101,2,FALSE),"Não classificado"))</f>
        <v/>
      </c>
      <c r="E198" s="3" t="n"/>
      <c r="F198" s="3" t="n"/>
      <c r="G198" s="3" t="n"/>
      <c r="H198" s="3" t="n"/>
      <c r="I198" s="2" t="n"/>
      <c r="J198" s="5" t="n"/>
      <c r="K198" s="6">
        <f>IF(A198="","",TEXT(A198,"mm/yyyy"))</f>
        <v/>
      </c>
      <c r="L198" s="7">
        <f>IF(J198="","",IF(OR(H198="Pago",H198="Recebido"),J198,0))</f>
        <v/>
      </c>
      <c r="M198" s="3" t="n"/>
    </row>
    <row r="199">
      <c r="A199" s="2" t="n"/>
      <c r="B199" s="3" t="n"/>
      <c r="C199" s="3" t="n"/>
      <c r="D199" s="8">
        <f>IF(C199="","",IFERROR(VLOOKUP(C199,'Categorias'!$A$2:$B$101,2,FALSE),"Não classificado"))</f>
        <v/>
      </c>
      <c r="E199" s="3" t="n"/>
      <c r="F199" s="3" t="n"/>
      <c r="G199" s="3" t="n"/>
      <c r="H199" s="3" t="n"/>
      <c r="I199" s="2" t="n"/>
      <c r="J199" s="5" t="n"/>
      <c r="K199" s="9">
        <f>IF(A199="","",TEXT(A199,"mm/yyyy"))</f>
        <v/>
      </c>
      <c r="L199" s="10">
        <f>IF(J199="","",IF(OR(H199="Pago",H199="Recebido"),J199,0))</f>
        <v/>
      </c>
      <c r="M199" s="3" t="n"/>
    </row>
    <row r="200">
      <c r="A200" s="2" t="n"/>
      <c r="B200" s="3" t="n"/>
      <c r="C200" s="3" t="n"/>
      <c r="D200" s="4">
        <f>IF(C200="","",IFERROR(VLOOKUP(C200,'Categorias'!$A$2:$B$101,2,FALSE),"Não classificado"))</f>
        <v/>
      </c>
      <c r="E200" s="3" t="n"/>
      <c r="F200" s="3" t="n"/>
      <c r="G200" s="3" t="n"/>
      <c r="H200" s="3" t="n"/>
      <c r="I200" s="2" t="n"/>
      <c r="J200" s="5" t="n"/>
      <c r="K200" s="6">
        <f>IF(A200="","",TEXT(A200,"mm/yyyy"))</f>
        <v/>
      </c>
      <c r="L200" s="7">
        <f>IF(J200="","",IF(OR(H200="Pago",H200="Recebido"),J200,0))</f>
        <v/>
      </c>
      <c r="M200" s="3" t="n"/>
    </row>
    <row r="201">
      <c r="A201" s="2" t="n"/>
      <c r="B201" s="3" t="n"/>
      <c r="C201" s="3" t="n"/>
      <c r="D201" s="8">
        <f>IF(C201="","",IFERROR(VLOOKUP(C201,'Categorias'!$A$2:$B$101,2,FALSE),"Não classificado"))</f>
        <v/>
      </c>
      <c r="E201" s="3" t="n"/>
      <c r="F201" s="3" t="n"/>
      <c r="G201" s="3" t="n"/>
      <c r="H201" s="3" t="n"/>
      <c r="I201" s="2" t="n"/>
      <c r="J201" s="5" t="n"/>
      <c r="K201" s="9">
        <f>IF(A201="","",TEXT(A201,"mm/yyyy"))</f>
        <v/>
      </c>
      <c r="L201" s="10">
        <f>IF(J201="","",IF(OR(H201="Pago",H201="Recebido"),J201,0))</f>
        <v/>
      </c>
      <c r="M201" s="3" t="n"/>
    </row>
    <row r="202">
      <c r="A202" s="2" t="n"/>
      <c r="B202" s="3" t="n"/>
      <c r="C202" s="3" t="n"/>
      <c r="D202" s="4">
        <f>IF(C202="","",IFERROR(VLOOKUP(C202,'Categorias'!$A$2:$B$101,2,FALSE),"Não classificado"))</f>
        <v/>
      </c>
      <c r="E202" s="3" t="n"/>
      <c r="F202" s="3" t="n"/>
      <c r="G202" s="3" t="n"/>
      <c r="H202" s="3" t="n"/>
      <c r="I202" s="2" t="n"/>
      <c r="J202" s="5" t="n"/>
      <c r="K202" s="6">
        <f>IF(A202="","",TEXT(A202,"mm/yyyy"))</f>
        <v/>
      </c>
      <c r="L202" s="7">
        <f>IF(J202="","",IF(OR(H202="Pago",H202="Recebido"),J202,0))</f>
        <v/>
      </c>
      <c r="M202" s="3" t="n"/>
    </row>
    <row r="203">
      <c r="A203" s="2" t="n"/>
      <c r="B203" s="3" t="n"/>
      <c r="C203" s="3" t="n"/>
      <c r="D203" s="8">
        <f>IF(C203="","",IFERROR(VLOOKUP(C203,'Categorias'!$A$2:$B$101,2,FALSE),"Não classificado"))</f>
        <v/>
      </c>
      <c r="E203" s="3" t="n"/>
      <c r="F203" s="3" t="n"/>
      <c r="G203" s="3" t="n"/>
      <c r="H203" s="3" t="n"/>
      <c r="I203" s="2" t="n"/>
      <c r="J203" s="5" t="n"/>
      <c r="K203" s="9">
        <f>IF(A203="","",TEXT(A203,"mm/yyyy"))</f>
        <v/>
      </c>
      <c r="L203" s="10">
        <f>IF(J203="","",IF(OR(H203="Pago",H203="Recebido"),J203,0))</f>
        <v/>
      </c>
      <c r="M203" s="3" t="n"/>
    </row>
    <row r="204">
      <c r="A204" s="2" t="n"/>
      <c r="B204" s="3" t="n"/>
      <c r="C204" s="3" t="n"/>
      <c r="D204" s="4">
        <f>IF(C204="","",IFERROR(VLOOKUP(C204,'Categorias'!$A$2:$B$101,2,FALSE),"Não classificado"))</f>
        <v/>
      </c>
      <c r="E204" s="3" t="n"/>
      <c r="F204" s="3" t="n"/>
      <c r="G204" s="3" t="n"/>
      <c r="H204" s="3" t="n"/>
      <c r="I204" s="2" t="n"/>
      <c r="J204" s="5" t="n"/>
      <c r="K204" s="6">
        <f>IF(A204="","",TEXT(A204,"mm/yyyy"))</f>
        <v/>
      </c>
      <c r="L204" s="7">
        <f>IF(J204="","",IF(OR(H204="Pago",H204="Recebido"),J204,0))</f>
        <v/>
      </c>
      <c r="M204" s="3" t="n"/>
    </row>
    <row r="205">
      <c r="A205" s="2" t="n"/>
      <c r="B205" s="3" t="n"/>
      <c r="C205" s="3" t="n"/>
      <c r="D205" s="8">
        <f>IF(C205="","",IFERROR(VLOOKUP(C205,'Categorias'!$A$2:$B$101,2,FALSE),"Não classificado"))</f>
        <v/>
      </c>
      <c r="E205" s="3" t="n"/>
      <c r="F205" s="3" t="n"/>
      <c r="G205" s="3" t="n"/>
      <c r="H205" s="3" t="n"/>
      <c r="I205" s="2" t="n"/>
      <c r="J205" s="5" t="n"/>
      <c r="K205" s="9">
        <f>IF(A205="","",TEXT(A205,"mm/yyyy"))</f>
        <v/>
      </c>
      <c r="L205" s="10">
        <f>IF(J205="","",IF(OR(H205="Pago",H205="Recebido"),J205,0))</f>
        <v/>
      </c>
      <c r="M205" s="3" t="n"/>
    </row>
    <row r="206">
      <c r="A206" s="2" t="n"/>
      <c r="B206" s="3" t="n"/>
      <c r="C206" s="3" t="n"/>
      <c r="D206" s="4">
        <f>IF(C206="","",IFERROR(VLOOKUP(C206,'Categorias'!$A$2:$B$101,2,FALSE),"Não classificado"))</f>
        <v/>
      </c>
      <c r="E206" s="3" t="n"/>
      <c r="F206" s="3" t="n"/>
      <c r="G206" s="3" t="n"/>
      <c r="H206" s="3" t="n"/>
      <c r="I206" s="2" t="n"/>
      <c r="J206" s="5" t="n"/>
      <c r="K206" s="6">
        <f>IF(A206="","",TEXT(A206,"mm/yyyy"))</f>
        <v/>
      </c>
      <c r="L206" s="7">
        <f>IF(J206="","",IF(OR(H206="Pago",H206="Recebido"),J206,0))</f>
        <v/>
      </c>
      <c r="M206" s="3" t="n"/>
    </row>
    <row r="207">
      <c r="A207" s="2" t="n"/>
      <c r="B207" s="3" t="n"/>
      <c r="C207" s="3" t="n"/>
      <c r="D207" s="8">
        <f>IF(C207="","",IFERROR(VLOOKUP(C207,'Categorias'!$A$2:$B$101,2,FALSE),"Não classificado"))</f>
        <v/>
      </c>
      <c r="E207" s="3" t="n"/>
      <c r="F207" s="3" t="n"/>
      <c r="G207" s="3" t="n"/>
      <c r="H207" s="3" t="n"/>
      <c r="I207" s="2" t="n"/>
      <c r="J207" s="5" t="n"/>
      <c r="K207" s="9">
        <f>IF(A207="","",TEXT(A207,"mm/yyyy"))</f>
        <v/>
      </c>
      <c r="L207" s="10">
        <f>IF(J207="","",IF(OR(H207="Pago",H207="Recebido"),J207,0))</f>
        <v/>
      </c>
      <c r="M207" s="3" t="n"/>
    </row>
    <row r="208">
      <c r="A208" s="2" t="n"/>
      <c r="B208" s="3" t="n"/>
      <c r="C208" s="3" t="n"/>
      <c r="D208" s="4">
        <f>IF(C208="","",IFERROR(VLOOKUP(C208,'Categorias'!$A$2:$B$101,2,FALSE),"Não classificado"))</f>
        <v/>
      </c>
      <c r="E208" s="3" t="n"/>
      <c r="F208" s="3" t="n"/>
      <c r="G208" s="3" t="n"/>
      <c r="H208" s="3" t="n"/>
      <c r="I208" s="2" t="n"/>
      <c r="J208" s="5" t="n"/>
      <c r="K208" s="6">
        <f>IF(A208="","",TEXT(A208,"mm/yyyy"))</f>
        <v/>
      </c>
      <c r="L208" s="7">
        <f>IF(J208="","",IF(OR(H208="Pago",H208="Recebido"),J208,0))</f>
        <v/>
      </c>
      <c r="M208" s="3" t="n"/>
    </row>
    <row r="209">
      <c r="A209" s="2" t="n"/>
      <c r="B209" s="3" t="n"/>
      <c r="C209" s="3" t="n"/>
      <c r="D209" s="8">
        <f>IF(C209="","",IFERROR(VLOOKUP(C209,'Categorias'!$A$2:$B$101,2,FALSE),"Não classificado"))</f>
        <v/>
      </c>
      <c r="E209" s="3" t="n"/>
      <c r="F209" s="3" t="n"/>
      <c r="G209" s="3" t="n"/>
      <c r="H209" s="3" t="n"/>
      <c r="I209" s="2" t="n"/>
      <c r="J209" s="5" t="n"/>
      <c r="K209" s="9">
        <f>IF(A209="","",TEXT(A209,"mm/yyyy"))</f>
        <v/>
      </c>
      <c r="L209" s="10">
        <f>IF(J209="","",IF(OR(H209="Pago",H209="Recebido"),J209,0))</f>
        <v/>
      </c>
      <c r="M209" s="3" t="n"/>
    </row>
    <row r="210">
      <c r="A210" s="2" t="n"/>
      <c r="B210" s="3" t="n"/>
      <c r="C210" s="3" t="n"/>
      <c r="D210" s="4">
        <f>IF(C210="","",IFERROR(VLOOKUP(C210,'Categorias'!$A$2:$B$101,2,FALSE),"Não classificado"))</f>
        <v/>
      </c>
      <c r="E210" s="3" t="n"/>
      <c r="F210" s="3" t="n"/>
      <c r="G210" s="3" t="n"/>
      <c r="H210" s="3" t="n"/>
      <c r="I210" s="2" t="n"/>
      <c r="J210" s="5" t="n"/>
      <c r="K210" s="6">
        <f>IF(A210="","",TEXT(A210,"mm/yyyy"))</f>
        <v/>
      </c>
      <c r="L210" s="7">
        <f>IF(J210="","",IF(OR(H210="Pago",H210="Recebido"),J210,0))</f>
        <v/>
      </c>
      <c r="M210" s="3" t="n"/>
    </row>
    <row r="211">
      <c r="A211" s="2" t="n"/>
      <c r="B211" s="3" t="n"/>
      <c r="C211" s="3" t="n"/>
      <c r="D211" s="8">
        <f>IF(C211="","",IFERROR(VLOOKUP(C211,'Categorias'!$A$2:$B$101,2,FALSE),"Não classificado"))</f>
        <v/>
      </c>
      <c r="E211" s="3" t="n"/>
      <c r="F211" s="3" t="n"/>
      <c r="G211" s="3" t="n"/>
      <c r="H211" s="3" t="n"/>
      <c r="I211" s="2" t="n"/>
      <c r="J211" s="5" t="n"/>
      <c r="K211" s="9">
        <f>IF(A211="","",TEXT(A211,"mm/yyyy"))</f>
        <v/>
      </c>
      <c r="L211" s="10">
        <f>IF(J211="","",IF(OR(H211="Pago",H211="Recebido"),J211,0))</f>
        <v/>
      </c>
      <c r="M211" s="3" t="n"/>
    </row>
    <row r="212">
      <c r="A212" s="2" t="n"/>
      <c r="B212" s="3" t="n"/>
      <c r="C212" s="3" t="n"/>
      <c r="D212" s="4">
        <f>IF(C212="","",IFERROR(VLOOKUP(C212,'Categorias'!$A$2:$B$101,2,FALSE),"Não classificado"))</f>
        <v/>
      </c>
      <c r="E212" s="3" t="n"/>
      <c r="F212" s="3" t="n"/>
      <c r="G212" s="3" t="n"/>
      <c r="H212" s="3" t="n"/>
      <c r="I212" s="2" t="n"/>
      <c r="J212" s="5" t="n"/>
      <c r="K212" s="6">
        <f>IF(A212="","",TEXT(A212,"mm/yyyy"))</f>
        <v/>
      </c>
      <c r="L212" s="7">
        <f>IF(J212="","",IF(OR(H212="Pago",H212="Recebido"),J212,0))</f>
        <v/>
      </c>
      <c r="M212" s="3" t="n"/>
    </row>
    <row r="213">
      <c r="A213" s="2" t="n"/>
      <c r="B213" s="3" t="n"/>
      <c r="C213" s="3" t="n"/>
      <c r="D213" s="8">
        <f>IF(C213="","",IFERROR(VLOOKUP(C213,'Categorias'!$A$2:$B$101,2,FALSE),"Não classificado"))</f>
        <v/>
      </c>
      <c r="E213" s="3" t="n"/>
      <c r="F213" s="3" t="n"/>
      <c r="G213" s="3" t="n"/>
      <c r="H213" s="3" t="n"/>
      <c r="I213" s="2" t="n"/>
      <c r="J213" s="5" t="n"/>
      <c r="K213" s="9">
        <f>IF(A213="","",TEXT(A213,"mm/yyyy"))</f>
        <v/>
      </c>
      <c r="L213" s="10">
        <f>IF(J213="","",IF(OR(H213="Pago",H213="Recebido"),J213,0))</f>
        <v/>
      </c>
      <c r="M213" s="3" t="n"/>
    </row>
    <row r="214">
      <c r="A214" s="2" t="n"/>
      <c r="B214" s="3" t="n"/>
      <c r="C214" s="3" t="n"/>
      <c r="D214" s="4">
        <f>IF(C214="","",IFERROR(VLOOKUP(C214,'Categorias'!$A$2:$B$101,2,FALSE),"Não classificado"))</f>
        <v/>
      </c>
      <c r="E214" s="3" t="n"/>
      <c r="F214" s="3" t="n"/>
      <c r="G214" s="3" t="n"/>
      <c r="H214" s="3" t="n"/>
      <c r="I214" s="2" t="n"/>
      <c r="J214" s="5" t="n"/>
      <c r="K214" s="6">
        <f>IF(A214="","",TEXT(A214,"mm/yyyy"))</f>
        <v/>
      </c>
      <c r="L214" s="7">
        <f>IF(J214="","",IF(OR(H214="Pago",H214="Recebido"),J214,0))</f>
        <v/>
      </c>
      <c r="M214" s="3" t="n"/>
    </row>
    <row r="215">
      <c r="A215" s="2" t="n"/>
      <c r="B215" s="3" t="n"/>
      <c r="C215" s="3" t="n"/>
      <c r="D215" s="8">
        <f>IF(C215="","",IFERROR(VLOOKUP(C215,'Categorias'!$A$2:$B$101,2,FALSE),"Não classificado"))</f>
        <v/>
      </c>
      <c r="E215" s="3" t="n"/>
      <c r="F215" s="3" t="n"/>
      <c r="G215" s="3" t="n"/>
      <c r="H215" s="3" t="n"/>
      <c r="I215" s="2" t="n"/>
      <c r="J215" s="5" t="n"/>
      <c r="K215" s="9">
        <f>IF(A215="","",TEXT(A215,"mm/yyyy"))</f>
        <v/>
      </c>
      <c r="L215" s="10">
        <f>IF(J215="","",IF(OR(H215="Pago",H215="Recebido"),J215,0))</f>
        <v/>
      </c>
      <c r="M215" s="3" t="n"/>
    </row>
    <row r="216">
      <c r="A216" s="2" t="n"/>
      <c r="B216" s="3" t="n"/>
      <c r="C216" s="3" t="n"/>
      <c r="D216" s="4">
        <f>IF(C216="","",IFERROR(VLOOKUP(C216,'Categorias'!$A$2:$B$101,2,FALSE),"Não classificado"))</f>
        <v/>
      </c>
      <c r="E216" s="3" t="n"/>
      <c r="F216" s="3" t="n"/>
      <c r="G216" s="3" t="n"/>
      <c r="H216" s="3" t="n"/>
      <c r="I216" s="2" t="n"/>
      <c r="J216" s="5" t="n"/>
      <c r="K216" s="6">
        <f>IF(A216="","",TEXT(A216,"mm/yyyy"))</f>
        <v/>
      </c>
      <c r="L216" s="7">
        <f>IF(J216="","",IF(OR(H216="Pago",H216="Recebido"),J216,0))</f>
        <v/>
      </c>
      <c r="M216" s="3" t="n"/>
    </row>
    <row r="217">
      <c r="A217" s="2" t="n"/>
      <c r="B217" s="3" t="n"/>
      <c r="C217" s="3" t="n"/>
      <c r="D217" s="8">
        <f>IF(C217="","",IFERROR(VLOOKUP(C217,'Categorias'!$A$2:$B$101,2,FALSE),"Não classificado"))</f>
        <v/>
      </c>
      <c r="E217" s="3" t="n"/>
      <c r="F217" s="3" t="n"/>
      <c r="G217" s="3" t="n"/>
      <c r="H217" s="3" t="n"/>
      <c r="I217" s="2" t="n"/>
      <c r="J217" s="5" t="n"/>
      <c r="K217" s="9">
        <f>IF(A217="","",TEXT(A217,"mm/yyyy"))</f>
        <v/>
      </c>
      <c r="L217" s="10">
        <f>IF(J217="","",IF(OR(H217="Pago",H217="Recebido"),J217,0))</f>
        <v/>
      </c>
      <c r="M217" s="3" t="n"/>
    </row>
    <row r="218">
      <c r="A218" s="2" t="n"/>
      <c r="B218" s="3" t="n"/>
      <c r="C218" s="3" t="n"/>
      <c r="D218" s="4">
        <f>IF(C218="","",IFERROR(VLOOKUP(C218,'Categorias'!$A$2:$B$101,2,FALSE),"Não classificado"))</f>
        <v/>
      </c>
      <c r="E218" s="3" t="n"/>
      <c r="F218" s="3" t="n"/>
      <c r="G218" s="3" t="n"/>
      <c r="H218" s="3" t="n"/>
      <c r="I218" s="2" t="n"/>
      <c r="J218" s="5" t="n"/>
      <c r="K218" s="6">
        <f>IF(A218="","",TEXT(A218,"mm/yyyy"))</f>
        <v/>
      </c>
      <c r="L218" s="7">
        <f>IF(J218="","",IF(OR(H218="Pago",H218="Recebido"),J218,0))</f>
        <v/>
      </c>
      <c r="M218" s="3" t="n"/>
    </row>
    <row r="219">
      <c r="A219" s="2" t="n"/>
      <c r="B219" s="3" t="n"/>
      <c r="C219" s="3" t="n"/>
      <c r="D219" s="8">
        <f>IF(C219="","",IFERROR(VLOOKUP(C219,'Categorias'!$A$2:$B$101,2,FALSE),"Não classificado"))</f>
        <v/>
      </c>
      <c r="E219" s="3" t="n"/>
      <c r="F219" s="3" t="n"/>
      <c r="G219" s="3" t="n"/>
      <c r="H219" s="3" t="n"/>
      <c r="I219" s="2" t="n"/>
      <c r="J219" s="5" t="n"/>
      <c r="K219" s="9">
        <f>IF(A219="","",TEXT(A219,"mm/yyyy"))</f>
        <v/>
      </c>
      <c r="L219" s="10">
        <f>IF(J219="","",IF(OR(H219="Pago",H219="Recebido"),J219,0))</f>
        <v/>
      </c>
      <c r="M219" s="3" t="n"/>
    </row>
    <row r="220">
      <c r="A220" s="2" t="n"/>
      <c r="B220" s="3" t="n"/>
      <c r="C220" s="3" t="n"/>
      <c r="D220" s="4">
        <f>IF(C220="","",IFERROR(VLOOKUP(C220,'Categorias'!$A$2:$B$101,2,FALSE),"Não classificado"))</f>
        <v/>
      </c>
      <c r="E220" s="3" t="n"/>
      <c r="F220" s="3" t="n"/>
      <c r="G220" s="3" t="n"/>
      <c r="H220" s="3" t="n"/>
      <c r="I220" s="2" t="n"/>
      <c r="J220" s="5" t="n"/>
      <c r="K220" s="6">
        <f>IF(A220="","",TEXT(A220,"mm/yyyy"))</f>
        <v/>
      </c>
      <c r="L220" s="7">
        <f>IF(J220="","",IF(OR(H220="Pago",H220="Recebido"),J220,0))</f>
        <v/>
      </c>
      <c r="M220" s="3" t="n"/>
    </row>
    <row r="221">
      <c r="A221" s="2" t="n"/>
      <c r="B221" s="3" t="n"/>
      <c r="C221" s="3" t="n"/>
      <c r="D221" s="8">
        <f>IF(C221="","",IFERROR(VLOOKUP(C221,'Categorias'!$A$2:$B$101,2,FALSE),"Não classificado"))</f>
        <v/>
      </c>
      <c r="E221" s="3" t="n"/>
      <c r="F221" s="3" t="n"/>
      <c r="G221" s="3" t="n"/>
      <c r="H221" s="3" t="n"/>
      <c r="I221" s="2" t="n"/>
      <c r="J221" s="5" t="n"/>
      <c r="K221" s="9">
        <f>IF(A221="","",TEXT(A221,"mm/yyyy"))</f>
        <v/>
      </c>
      <c r="L221" s="10">
        <f>IF(J221="","",IF(OR(H221="Pago",H221="Recebido"),J221,0))</f>
        <v/>
      </c>
      <c r="M221" s="3" t="n"/>
    </row>
    <row r="222">
      <c r="A222" s="2" t="n"/>
      <c r="B222" s="3" t="n"/>
      <c r="C222" s="3" t="n"/>
      <c r="D222" s="4">
        <f>IF(C222="","",IFERROR(VLOOKUP(C222,'Categorias'!$A$2:$B$101,2,FALSE),"Não classificado"))</f>
        <v/>
      </c>
      <c r="E222" s="3" t="n"/>
      <c r="F222" s="3" t="n"/>
      <c r="G222" s="3" t="n"/>
      <c r="H222" s="3" t="n"/>
      <c r="I222" s="2" t="n"/>
      <c r="J222" s="5" t="n"/>
      <c r="K222" s="6">
        <f>IF(A222="","",TEXT(A222,"mm/yyyy"))</f>
        <v/>
      </c>
      <c r="L222" s="7">
        <f>IF(J222="","",IF(OR(H222="Pago",H222="Recebido"),J222,0))</f>
        <v/>
      </c>
      <c r="M222" s="3" t="n"/>
    </row>
    <row r="223">
      <c r="A223" s="2" t="n"/>
      <c r="B223" s="3" t="n"/>
      <c r="C223" s="3" t="n"/>
      <c r="D223" s="8">
        <f>IF(C223="","",IFERROR(VLOOKUP(C223,'Categorias'!$A$2:$B$101,2,FALSE),"Não classificado"))</f>
        <v/>
      </c>
      <c r="E223" s="3" t="n"/>
      <c r="F223" s="3" t="n"/>
      <c r="G223" s="3" t="n"/>
      <c r="H223" s="3" t="n"/>
      <c r="I223" s="2" t="n"/>
      <c r="J223" s="5" t="n"/>
      <c r="K223" s="9">
        <f>IF(A223="","",TEXT(A223,"mm/yyyy"))</f>
        <v/>
      </c>
      <c r="L223" s="10">
        <f>IF(J223="","",IF(OR(H223="Pago",H223="Recebido"),J223,0))</f>
        <v/>
      </c>
      <c r="M223" s="3" t="n"/>
    </row>
    <row r="224">
      <c r="A224" s="2" t="n"/>
      <c r="B224" s="3" t="n"/>
      <c r="C224" s="3" t="n"/>
      <c r="D224" s="4">
        <f>IF(C224="","",IFERROR(VLOOKUP(C224,'Categorias'!$A$2:$B$101,2,FALSE),"Não classificado"))</f>
        <v/>
      </c>
      <c r="E224" s="3" t="n"/>
      <c r="F224" s="3" t="n"/>
      <c r="G224" s="3" t="n"/>
      <c r="H224" s="3" t="n"/>
      <c r="I224" s="2" t="n"/>
      <c r="J224" s="5" t="n"/>
      <c r="K224" s="6">
        <f>IF(A224="","",TEXT(A224,"mm/yyyy"))</f>
        <v/>
      </c>
      <c r="L224" s="7">
        <f>IF(J224="","",IF(OR(H224="Pago",H224="Recebido"),J224,0))</f>
        <v/>
      </c>
      <c r="M224" s="3" t="n"/>
    </row>
    <row r="225">
      <c r="A225" s="2" t="n"/>
      <c r="B225" s="3" t="n"/>
      <c r="C225" s="3" t="n"/>
      <c r="D225" s="8">
        <f>IF(C225="","",IFERROR(VLOOKUP(C225,'Categorias'!$A$2:$B$101,2,FALSE),"Não classificado"))</f>
        <v/>
      </c>
      <c r="E225" s="3" t="n"/>
      <c r="F225" s="3" t="n"/>
      <c r="G225" s="3" t="n"/>
      <c r="H225" s="3" t="n"/>
      <c r="I225" s="2" t="n"/>
      <c r="J225" s="5" t="n"/>
      <c r="K225" s="9">
        <f>IF(A225="","",TEXT(A225,"mm/yyyy"))</f>
        <v/>
      </c>
      <c r="L225" s="10">
        <f>IF(J225="","",IF(OR(H225="Pago",H225="Recebido"),J225,0))</f>
        <v/>
      </c>
      <c r="M225" s="3" t="n"/>
    </row>
    <row r="226">
      <c r="A226" s="2" t="n"/>
      <c r="B226" s="3" t="n"/>
      <c r="C226" s="3" t="n"/>
      <c r="D226" s="4">
        <f>IF(C226="","",IFERROR(VLOOKUP(C226,'Categorias'!$A$2:$B$101,2,FALSE),"Não classificado"))</f>
        <v/>
      </c>
      <c r="E226" s="3" t="n"/>
      <c r="F226" s="3" t="n"/>
      <c r="G226" s="3" t="n"/>
      <c r="H226" s="3" t="n"/>
      <c r="I226" s="2" t="n"/>
      <c r="J226" s="5" t="n"/>
      <c r="K226" s="6">
        <f>IF(A226="","",TEXT(A226,"mm/yyyy"))</f>
        <v/>
      </c>
      <c r="L226" s="7">
        <f>IF(J226="","",IF(OR(H226="Pago",H226="Recebido"),J226,0))</f>
        <v/>
      </c>
      <c r="M226" s="3" t="n"/>
    </row>
    <row r="227">
      <c r="A227" s="2" t="n"/>
      <c r="B227" s="3" t="n"/>
      <c r="C227" s="3" t="n"/>
      <c r="D227" s="8">
        <f>IF(C227="","",IFERROR(VLOOKUP(C227,'Categorias'!$A$2:$B$101,2,FALSE),"Não classificado"))</f>
        <v/>
      </c>
      <c r="E227" s="3" t="n"/>
      <c r="F227" s="3" t="n"/>
      <c r="G227" s="3" t="n"/>
      <c r="H227" s="3" t="n"/>
      <c r="I227" s="2" t="n"/>
      <c r="J227" s="5" t="n"/>
      <c r="K227" s="9">
        <f>IF(A227="","",TEXT(A227,"mm/yyyy"))</f>
        <v/>
      </c>
      <c r="L227" s="10">
        <f>IF(J227="","",IF(OR(H227="Pago",H227="Recebido"),J227,0))</f>
        <v/>
      </c>
      <c r="M227" s="3" t="n"/>
    </row>
    <row r="228">
      <c r="A228" s="2" t="n"/>
      <c r="B228" s="3" t="n"/>
      <c r="C228" s="3" t="n"/>
      <c r="D228" s="4">
        <f>IF(C228="","",IFERROR(VLOOKUP(C228,'Categorias'!$A$2:$B$101,2,FALSE),"Não classificado"))</f>
        <v/>
      </c>
      <c r="E228" s="3" t="n"/>
      <c r="F228" s="3" t="n"/>
      <c r="G228" s="3" t="n"/>
      <c r="H228" s="3" t="n"/>
      <c r="I228" s="2" t="n"/>
      <c r="J228" s="5" t="n"/>
      <c r="K228" s="6">
        <f>IF(A228="","",TEXT(A228,"mm/yyyy"))</f>
        <v/>
      </c>
      <c r="L228" s="7">
        <f>IF(J228="","",IF(OR(H228="Pago",H228="Recebido"),J228,0))</f>
        <v/>
      </c>
      <c r="M228" s="3" t="n"/>
    </row>
    <row r="229">
      <c r="A229" s="2" t="n"/>
      <c r="B229" s="3" t="n"/>
      <c r="C229" s="3" t="n"/>
      <c r="D229" s="8">
        <f>IF(C229="","",IFERROR(VLOOKUP(C229,'Categorias'!$A$2:$B$101,2,FALSE),"Não classificado"))</f>
        <v/>
      </c>
      <c r="E229" s="3" t="n"/>
      <c r="F229" s="3" t="n"/>
      <c r="G229" s="3" t="n"/>
      <c r="H229" s="3" t="n"/>
      <c r="I229" s="2" t="n"/>
      <c r="J229" s="5" t="n"/>
      <c r="K229" s="9">
        <f>IF(A229="","",TEXT(A229,"mm/yyyy"))</f>
        <v/>
      </c>
      <c r="L229" s="10">
        <f>IF(J229="","",IF(OR(H229="Pago",H229="Recebido"),J229,0))</f>
        <v/>
      </c>
      <c r="M229" s="3" t="n"/>
    </row>
    <row r="230">
      <c r="A230" s="2" t="n"/>
      <c r="B230" s="3" t="n"/>
      <c r="C230" s="3" t="n"/>
      <c r="D230" s="4">
        <f>IF(C230="","",IFERROR(VLOOKUP(C230,'Categorias'!$A$2:$B$101,2,FALSE),"Não classificado"))</f>
        <v/>
      </c>
      <c r="E230" s="3" t="n"/>
      <c r="F230" s="3" t="n"/>
      <c r="G230" s="3" t="n"/>
      <c r="H230" s="3" t="n"/>
      <c r="I230" s="2" t="n"/>
      <c r="J230" s="5" t="n"/>
      <c r="K230" s="6">
        <f>IF(A230="","",TEXT(A230,"mm/yyyy"))</f>
        <v/>
      </c>
      <c r="L230" s="7">
        <f>IF(J230="","",IF(OR(H230="Pago",H230="Recebido"),J230,0))</f>
        <v/>
      </c>
      <c r="M230" s="3" t="n"/>
    </row>
    <row r="231">
      <c r="A231" s="2" t="n"/>
      <c r="B231" s="3" t="n"/>
      <c r="C231" s="3" t="n"/>
      <c r="D231" s="8">
        <f>IF(C231="","",IFERROR(VLOOKUP(C231,'Categorias'!$A$2:$B$101,2,FALSE),"Não classificado"))</f>
        <v/>
      </c>
      <c r="E231" s="3" t="n"/>
      <c r="F231" s="3" t="n"/>
      <c r="G231" s="3" t="n"/>
      <c r="H231" s="3" t="n"/>
      <c r="I231" s="2" t="n"/>
      <c r="J231" s="5" t="n"/>
      <c r="K231" s="9">
        <f>IF(A231="","",TEXT(A231,"mm/yyyy"))</f>
        <v/>
      </c>
      <c r="L231" s="10">
        <f>IF(J231="","",IF(OR(H231="Pago",H231="Recebido"),J231,0))</f>
        <v/>
      </c>
      <c r="M231" s="3" t="n"/>
    </row>
    <row r="232">
      <c r="A232" s="2" t="n"/>
      <c r="B232" s="3" t="n"/>
      <c r="C232" s="3" t="n"/>
      <c r="D232" s="4">
        <f>IF(C232="","",IFERROR(VLOOKUP(C232,'Categorias'!$A$2:$B$101,2,FALSE),"Não classificado"))</f>
        <v/>
      </c>
      <c r="E232" s="3" t="n"/>
      <c r="F232" s="3" t="n"/>
      <c r="G232" s="3" t="n"/>
      <c r="H232" s="3" t="n"/>
      <c r="I232" s="2" t="n"/>
      <c r="J232" s="5" t="n"/>
      <c r="K232" s="6">
        <f>IF(A232="","",TEXT(A232,"mm/yyyy"))</f>
        <v/>
      </c>
      <c r="L232" s="7">
        <f>IF(J232="","",IF(OR(H232="Pago",H232="Recebido"),J232,0))</f>
        <v/>
      </c>
      <c r="M232" s="3" t="n"/>
    </row>
    <row r="233">
      <c r="A233" s="2" t="n"/>
      <c r="B233" s="3" t="n"/>
      <c r="C233" s="3" t="n"/>
      <c r="D233" s="8">
        <f>IF(C233="","",IFERROR(VLOOKUP(C233,'Categorias'!$A$2:$B$101,2,FALSE),"Não classificado"))</f>
        <v/>
      </c>
      <c r="E233" s="3" t="n"/>
      <c r="F233" s="3" t="n"/>
      <c r="G233" s="3" t="n"/>
      <c r="H233" s="3" t="n"/>
      <c r="I233" s="2" t="n"/>
      <c r="J233" s="5" t="n"/>
      <c r="K233" s="9">
        <f>IF(A233="","",TEXT(A233,"mm/yyyy"))</f>
        <v/>
      </c>
      <c r="L233" s="10">
        <f>IF(J233="","",IF(OR(H233="Pago",H233="Recebido"),J233,0))</f>
        <v/>
      </c>
      <c r="M233" s="3" t="n"/>
    </row>
    <row r="234">
      <c r="A234" s="2" t="n"/>
      <c r="B234" s="3" t="n"/>
      <c r="C234" s="3" t="n"/>
      <c r="D234" s="4">
        <f>IF(C234="","",IFERROR(VLOOKUP(C234,'Categorias'!$A$2:$B$101,2,FALSE),"Não classificado"))</f>
        <v/>
      </c>
      <c r="E234" s="3" t="n"/>
      <c r="F234" s="3" t="n"/>
      <c r="G234" s="3" t="n"/>
      <c r="H234" s="3" t="n"/>
      <c r="I234" s="2" t="n"/>
      <c r="J234" s="5" t="n"/>
      <c r="K234" s="6">
        <f>IF(A234="","",TEXT(A234,"mm/yyyy"))</f>
        <v/>
      </c>
      <c r="L234" s="7">
        <f>IF(J234="","",IF(OR(H234="Pago",H234="Recebido"),J234,0))</f>
        <v/>
      </c>
      <c r="M234" s="3" t="n"/>
    </row>
    <row r="235">
      <c r="A235" s="2" t="n"/>
      <c r="B235" s="3" t="n"/>
      <c r="C235" s="3" t="n"/>
      <c r="D235" s="8">
        <f>IF(C235="","",IFERROR(VLOOKUP(C235,'Categorias'!$A$2:$B$101,2,FALSE),"Não classificado"))</f>
        <v/>
      </c>
      <c r="E235" s="3" t="n"/>
      <c r="F235" s="3" t="n"/>
      <c r="G235" s="3" t="n"/>
      <c r="H235" s="3" t="n"/>
      <c r="I235" s="2" t="n"/>
      <c r="J235" s="5" t="n"/>
      <c r="K235" s="9">
        <f>IF(A235="","",TEXT(A235,"mm/yyyy"))</f>
        <v/>
      </c>
      <c r="L235" s="10">
        <f>IF(J235="","",IF(OR(H235="Pago",H235="Recebido"),J235,0))</f>
        <v/>
      </c>
      <c r="M235" s="3" t="n"/>
    </row>
    <row r="236">
      <c r="A236" s="2" t="n"/>
      <c r="B236" s="3" t="n"/>
      <c r="C236" s="3" t="n"/>
      <c r="D236" s="4">
        <f>IF(C236="","",IFERROR(VLOOKUP(C236,'Categorias'!$A$2:$B$101,2,FALSE),"Não classificado"))</f>
        <v/>
      </c>
      <c r="E236" s="3" t="n"/>
      <c r="F236" s="3" t="n"/>
      <c r="G236" s="3" t="n"/>
      <c r="H236" s="3" t="n"/>
      <c r="I236" s="2" t="n"/>
      <c r="J236" s="5" t="n"/>
      <c r="K236" s="6">
        <f>IF(A236="","",TEXT(A236,"mm/yyyy"))</f>
        <v/>
      </c>
      <c r="L236" s="7">
        <f>IF(J236="","",IF(OR(H236="Pago",H236="Recebido"),J236,0))</f>
        <v/>
      </c>
      <c r="M236" s="3" t="n"/>
    </row>
    <row r="237">
      <c r="A237" s="2" t="n"/>
      <c r="B237" s="3" t="n"/>
      <c r="C237" s="3" t="n"/>
      <c r="D237" s="8">
        <f>IF(C237="","",IFERROR(VLOOKUP(C237,'Categorias'!$A$2:$B$101,2,FALSE),"Não classificado"))</f>
        <v/>
      </c>
      <c r="E237" s="3" t="n"/>
      <c r="F237" s="3" t="n"/>
      <c r="G237" s="3" t="n"/>
      <c r="H237" s="3" t="n"/>
      <c r="I237" s="2" t="n"/>
      <c r="J237" s="5" t="n"/>
      <c r="K237" s="9">
        <f>IF(A237="","",TEXT(A237,"mm/yyyy"))</f>
        <v/>
      </c>
      <c r="L237" s="10">
        <f>IF(J237="","",IF(OR(H237="Pago",H237="Recebido"),J237,0))</f>
        <v/>
      </c>
      <c r="M237" s="3" t="n"/>
    </row>
    <row r="238">
      <c r="A238" s="2" t="n"/>
      <c r="B238" s="3" t="n"/>
      <c r="C238" s="3" t="n"/>
      <c r="D238" s="4">
        <f>IF(C238="","",IFERROR(VLOOKUP(C238,'Categorias'!$A$2:$B$101,2,FALSE),"Não classificado"))</f>
        <v/>
      </c>
      <c r="E238" s="3" t="n"/>
      <c r="F238" s="3" t="n"/>
      <c r="G238" s="3" t="n"/>
      <c r="H238" s="3" t="n"/>
      <c r="I238" s="2" t="n"/>
      <c r="J238" s="5" t="n"/>
      <c r="K238" s="6">
        <f>IF(A238="","",TEXT(A238,"mm/yyyy"))</f>
        <v/>
      </c>
      <c r="L238" s="7">
        <f>IF(J238="","",IF(OR(H238="Pago",H238="Recebido"),J238,0))</f>
        <v/>
      </c>
      <c r="M238" s="3" t="n"/>
    </row>
    <row r="239">
      <c r="A239" s="2" t="n"/>
      <c r="B239" s="3" t="n"/>
      <c r="C239" s="3" t="n"/>
      <c r="D239" s="8">
        <f>IF(C239="","",IFERROR(VLOOKUP(C239,'Categorias'!$A$2:$B$101,2,FALSE),"Não classificado"))</f>
        <v/>
      </c>
      <c r="E239" s="3" t="n"/>
      <c r="F239" s="3" t="n"/>
      <c r="G239" s="3" t="n"/>
      <c r="H239" s="3" t="n"/>
      <c r="I239" s="2" t="n"/>
      <c r="J239" s="5" t="n"/>
      <c r="K239" s="9">
        <f>IF(A239="","",TEXT(A239,"mm/yyyy"))</f>
        <v/>
      </c>
      <c r="L239" s="10">
        <f>IF(J239="","",IF(OR(H239="Pago",H239="Recebido"),J239,0))</f>
        <v/>
      </c>
      <c r="M239" s="3" t="n"/>
    </row>
    <row r="240">
      <c r="A240" s="2" t="n"/>
      <c r="B240" s="3" t="n"/>
      <c r="C240" s="3" t="n"/>
      <c r="D240" s="4">
        <f>IF(C240="","",IFERROR(VLOOKUP(C240,'Categorias'!$A$2:$B$101,2,FALSE),"Não classificado"))</f>
        <v/>
      </c>
      <c r="E240" s="3" t="n"/>
      <c r="F240" s="3" t="n"/>
      <c r="G240" s="3" t="n"/>
      <c r="H240" s="3" t="n"/>
      <c r="I240" s="2" t="n"/>
      <c r="J240" s="5" t="n"/>
      <c r="K240" s="6">
        <f>IF(A240="","",TEXT(A240,"mm/yyyy"))</f>
        <v/>
      </c>
      <c r="L240" s="7">
        <f>IF(J240="","",IF(OR(H240="Pago",H240="Recebido"),J240,0))</f>
        <v/>
      </c>
      <c r="M240" s="3" t="n"/>
    </row>
    <row r="241">
      <c r="A241" s="2" t="n"/>
      <c r="B241" s="3" t="n"/>
      <c r="C241" s="3" t="n"/>
      <c r="D241" s="8">
        <f>IF(C241="","",IFERROR(VLOOKUP(C241,'Categorias'!$A$2:$B$101,2,FALSE),"Não classificado"))</f>
        <v/>
      </c>
      <c r="E241" s="3" t="n"/>
      <c r="F241" s="3" t="n"/>
      <c r="G241" s="3" t="n"/>
      <c r="H241" s="3" t="n"/>
      <c r="I241" s="2" t="n"/>
      <c r="J241" s="5" t="n"/>
      <c r="K241" s="9">
        <f>IF(A241="","",TEXT(A241,"mm/yyyy"))</f>
        <v/>
      </c>
      <c r="L241" s="10">
        <f>IF(J241="","",IF(OR(H241="Pago",H241="Recebido"),J241,0))</f>
        <v/>
      </c>
      <c r="M241" s="3" t="n"/>
    </row>
    <row r="242">
      <c r="A242" s="2" t="n"/>
      <c r="B242" s="3" t="n"/>
      <c r="C242" s="3" t="n"/>
      <c r="D242" s="4">
        <f>IF(C242="","",IFERROR(VLOOKUP(C242,'Categorias'!$A$2:$B$101,2,FALSE),"Não classificado"))</f>
        <v/>
      </c>
      <c r="E242" s="3" t="n"/>
      <c r="F242" s="3" t="n"/>
      <c r="G242" s="3" t="n"/>
      <c r="H242" s="3" t="n"/>
      <c r="I242" s="2" t="n"/>
      <c r="J242" s="5" t="n"/>
      <c r="K242" s="6">
        <f>IF(A242="","",TEXT(A242,"mm/yyyy"))</f>
        <v/>
      </c>
      <c r="L242" s="7">
        <f>IF(J242="","",IF(OR(H242="Pago",H242="Recebido"),J242,0))</f>
        <v/>
      </c>
      <c r="M242" s="3" t="n"/>
    </row>
    <row r="243">
      <c r="A243" s="2" t="n"/>
      <c r="B243" s="3" t="n"/>
      <c r="C243" s="3" t="n"/>
      <c r="D243" s="8">
        <f>IF(C243="","",IFERROR(VLOOKUP(C243,'Categorias'!$A$2:$B$101,2,FALSE),"Não classificado"))</f>
        <v/>
      </c>
      <c r="E243" s="3" t="n"/>
      <c r="F243" s="3" t="n"/>
      <c r="G243" s="3" t="n"/>
      <c r="H243" s="3" t="n"/>
      <c r="I243" s="2" t="n"/>
      <c r="J243" s="5" t="n"/>
      <c r="K243" s="9">
        <f>IF(A243="","",TEXT(A243,"mm/yyyy"))</f>
        <v/>
      </c>
      <c r="L243" s="10">
        <f>IF(J243="","",IF(OR(H243="Pago",H243="Recebido"),J243,0))</f>
        <v/>
      </c>
      <c r="M243" s="3" t="n"/>
    </row>
    <row r="244">
      <c r="A244" s="2" t="n"/>
      <c r="B244" s="3" t="n"/>
      <c r="C244" s="3" t="n"/>
      <c r="D244" s="4">
        <f>IF(C244="","",IFERROR(VLOOKUP(C244,'Categorias'!$A$2:$B$101,2,FALSE),"Não classificado"))</f>
        <v/>
      </c>
      <c r="E244" s="3" t="n"/>
      <c r="F244" s="3" t="n"/>
      <c r="G244" s="3" t="n"/>
      <c r="H244" s="3" t="n"/>
      <c r="I244" s="2" t="n"/>
      <c r="J244" s="5" t="n"/>
      <c r="K244" s="6">
        <f>IF(A244="","",TEXT(A244,"mm/yyyy"))</f>
        <v/>
      </c>
      <c r="L244" s="7">
        <f>IF(J244="","",IF(OR(H244="Pago",H244="Recebido"),J244,0))</f>
        <v/>
      </c>
      <c r="M244" s="3" t="n"/>
    </row>
    <row r="245">
      <c r="A245" s="2" t="n"/>
      <c r="B245" s="3" t="n"/>
      <c r="C245" s="3" t="n"/>
      <c r="D245" s="8">
        <f>IF(C245="","",IFERROR(VLOOKUP(C245,'Categorias'!$A$2:$B$101,2,FALSE),"Não classificado"))</f>
        <v/>
      </c>
      <c r="E245" s="3" t="n"/>
      <c r="F245" s="3" t="n"/>
      <c r="G245" s="3" t="n"/>
      <c r="H245" s="3" t="n"/>
      <c r="I245" s="2" t="n"/>
      <c r="J245" s="5" t="n"/>
      <c r="K245" s="9">
        <f>IF(A245="","",TEXT(A245,"mm/yyyy"))</f>
        <v/>
      </c>
      <c r="L245" s="10">
        <f>IF(J245="","",IF(OR(H245="Pago",H245="Recebido"),J245,0))</f>
        <v/>
      </c>
      <c r="M245" s="3" t="n"/>
    </row>
    <row r="246">
      <c r="A246" s="2" t="n"/>
      <c r="B246" s="3" t="n"/>
      <c r="C246" s="3" t="n"/>
      <c r="D246" s="4">
        <f>IF(C246="","",IFERROR(VLOOKUP(C246,'Categorias'!$A$2:$B$101,2,FALSE),"Não classificado"))</f>
        <v/>
      </c>
      <c r="E246" s="3" t="n"/>
      <c r="F246" s="3" t="n"/>
      <c r="G246" s="3" t="n"/>
      <c r="H246" s="3" t="n"/>
      <c r="I246" s="2" t="n"/>
      <c r="J246" s="5" t="n"/>
      <c r="K246" s="6">
        <f>IF(A246="","",TEXT(A246,"mm/yyyy"))</f>
        <v/>
      </c>
      <c r="L246" s="7">
        <f>IF(J246="","",IF(OR(H246="Pago",H246="Recebido"),J246,0))</f>
        <v/>
      </c>
      <c r="M246" s="3" t="n"/>
    </row>
    <row r="247">
      <c r="A247" s="2" t="n"/>
      <c r="B247" s="3" t="n"/>
      <c r="C247" s="3" t="n"/>
      <c r="D247" s="8">
        <f>IF(C247="","",IFERROR(VLOOKUP(C247,'Categorias'!$A$2:$B$101,2,FALSE),"Não classificado"))</f>
        <v/>
      </c>
      <c r="E247" s="3" t="n"/>
      <c r="F247" s="3" t="n"/>
      <c r="G247" s="3" t="n"/>
      <c r="H247" s="3" t="n"/>
      <c r="I247" s="2" t="n"/>
      <c r="J247" s="5" t="n"/>
      <c r="K247" s="9">
        <f>IF(A247="","",TEXT(A247,"mm/yyyy"))</f>
        <v/>
      </c>
      <c r="L247" s="10">
        <f>IF(J247="","",IF(OR(H247="Pago",H247="Recebido"),J247,0))</f>
        <v/>
      </c>
      <c r="M247" s="3" t="n"/>
    </row>
    <row r="248">
      <c r="A248" s="2" t="n"/>
      <c r="B248" s="3" t="n"/>
      <c r="C248" s="3" t="n"/>
      <c r="D248" s="4">
        <f>IF(C248="","",IFERROR(VLOOKUP(C248,'Categorias'!$A$2:$B$101,2,FALSE),"Não classificado"))</f>
        <v/>
      </c>
      <c r="E248" s="3" t="n"/>
      <c r="F248" s="3" t="n"/>
      <c r="G248" s="3" t="n"/>
      <c r="H248" s="3" t="n"/>
      <c r="I248" s="2" t="n"/>
      <c r="J248" s="5" t="n"/>
      <c r="K248" s="6">
        <f>IF(A248="","",TEXT(A248,"mm/yyyy"))</f>
        <v/>
      </c>
      <c r="L248" s="7">
        <f>IF(J248="","",IF(OR(H248="Pago",H248="Recebido"),J248,0))</f>
        <v/>
      </c>
      <c r="M248" s="3" t="n"/>
    </row>
    <row r="249">
      <c r="A249" s="2" t="n"/>
      <c r="B249" s="3" t="n"/>
      <c r="C249" s="3" t="n"/>
      <c r="D249" s="8">
        <f>IF(C249="","",IFERROR(VLOOKUP(C249,'Categorias'!$A$2:$B$101,2,FALSE),"Não classificado"))</f>
        <v/>
      </c>
      <c r="E249" s="3" t="n"/>
      <c r="F249" s="3" t="n"/>
      <c r="G249" s="3" t="n"/>
      <c r="H249" s="3" t="n"/>
      <c r="I249" s="2" t="n"/>
      <c r="J249" s="5" t="n"/>
      <c r="K249" s="9">
        <f>IF(A249="","",TEXT(A249,"mm/yyyy"))</f>
        <v/>
      </c>
      <c r="L249" s="10">
        <f>IF(J249="","",IF(OR(H249="Pago",H249="Recebido"),J249,0))</f>
        <v/>
      </c>
      <c r="M249" s="3" t="n"/>
    </row>
    <row r="250">
      <c r="A250" s="2" t="n"/>
      <c r="B250" s="3" t="n"/>
      <c r="C250" s="3" t="n"/>
      <c r="D250" s="4">
        <f>IF(C250="","",IFERROR(VLOOKUP(C250,'Categorias'!$A$2:$B$101,2,FALSE),"Não classificado"))</f>
        <v/>
      </c>
      <c r="E250" s="3" t="n"/>
      <c r="F250" s="3" t="n"/>
      <c r="G250" s="3" t="n"/>
      <c r="H250" s="3" t="n"/>
      <c r="I250" s="2" t="n"/>
      <c r="J250" s="5" t="n"/>
      <c r="K250" s="6">
        <f>IF(A250="","",TEXT(A250,"mm/yyyy"))</f>
        <v/>
      </c>
      <c r="L250" s="7">
        <f>IF(J250="","",IF(OR(H250="Pago",H250="Recebido"),J250,0))</f>
        <v/>
      </c>
      <c r="M250" s="3" t="n"/>
    </row>
    <row r="251">
      <c r="A251" s="2" t="n"/>
      <c r="B251" s="3" t="n"/>
      <c r="C251" s="3" t="n"/>
      <c r="D251" s="8">
        <f>IF(C251="","",IFERROR(VLOOKUP(C251,'Categorias'!$A$2:$B$101,2,FALSE),"Não classificado"))</f>
        <v/>
      </c>
      <c r="E251" s="3" t="n"/>
      <c r="F251" s="3" t="n"/>
      <c r="G251" s="3" t="n"/>
      <c r="H251" s="3" t="n"/>
      <c r="I251" s="2" t="n"/>
      <c r="J251" s="5" t="n"/>
      <c r="K251" s="9">
        <f>IF(A251="","",TEXT(A251,"mm/yyyy"))</f>
        <v/>
      </c>
      <c r="L251" s="10">
        <f>IF(J251="","",IF(OR(H251="Pago",H251="Recebido"),J251,0))</f>
        <v/>
      </c>
      <c r="M251" s="3" t="n"/>
    </row>
    <row r="252">
      <c r="A252" s="2" t="n"/>
      <c r="B252" s="3" t="n"/>
      <c r="C252" s="3" t="n"/>
      <c r="D252" s="4">
        <f>IF(C252="","",IFERROR(VLOOKUP(C252,'Categorias'!$A$2:$B$101,2,FALSE),"Não classificado"))</f>
        <v/>
      </c>
      <c r="E252" s="3" t="n"/>
      <c r="F252" s="3" t="n"/>
      <c r="G252" s="3" t="n"/>
      <c r="H252" s="3" t="n"/>
      <c r="I252" s="2" t="n"/>
      <c r="J252" s="5" t="n"/>
      <c r="K252" s="6">
        <f>IF(A252="","",TEXT(A252,"mm/yyyy"))</f>
        <v/>
      </c>
      <c r="L252" s="7">
        <f>IF(J252="","",IF(OR(H252="Pago",H252="Recebido"),J252,0))</f>
        <v/>
      </c>
      <c r="M252" s="3" t="n"/>
    </row>
    <row r="253">
      <c r="A253" s="2" t="n"/>
      <c r="B253" s="3" t="n"/>
      <c r="C253" s="3" t="n"/>
      <c r="D253" s="8">
        <f>IF(C253="","",IFERROR(VLOOKUP(C253,'Categorias'!$A$2:$B$101,2,FALSE),"Não classificado"))</f>
        <v/>
      </c>
      <c r="E253" s="3" t="n"/>
      <c r="F253" s="3" t="n"/>
      <c r="G253" s="3" t="n"/>
      <c r="H253" s="3" t="n"/>
      <c r="I253" s="2" t="n"/>
      <c r="J253" s="5" t="n"/>
      <c r="K253" s="9">
        <f>IF(A253="","",TEXT(A253,"mm/yyyy"))</f>
        <v/>
      </c>
      <c r="L253" s="10">
        <f>IF(J253="","",IF(OR(H253="Pago",H253="Recebido"),J253,0))</f>
        <v/>
      </c>
      <c r="M253" s="3" t="n"/>
    </row>
    <row r="254">
      <c r="A254" s="2" t="n"/>
      <c r="B254" s="3" t="n"/>
      <c r="C254" s="3" t="n"/>
      <c r="D254" s="4">
        <f>IF(C254="","",IFERROR(VLOOKUP(C254,'Categorias'!$A$2:$B$101,2,FALSE),"Não classificado"))</f>
        <v/>
      </c>
      <c r="E254" s="3" t="n"/>
      <c r="F254" s="3" t="n"/>
      <c r="G254" s="3" t="n"/>
      <c r="H254" s="3" t="n"/>
      <c r="I254" s="2" t="n"/>
      <c r="J254" s="5" t="n"/>
      <c r="K254" s="6">
        <f>IF(A254="","",TEXT(A254,"mm/yyyy"))</f>
        <v/>
      </c>
      <c r="L254" s="7">
        <f>IF(J254="","",IF(OR(H254="Pago",H254="Recebido"),J254,0))</f>
        <v/>
      </c>
      <c r="M254" s="3" t="n"/>
    </row>
    <row r="255">
      <c r="A255" s="2" t="n"/>
      <c r="B255" s="3" t="n"/>
      <c r="C255" s="3" t="n"/>
      <c r="D255" s="8">
        <f>IF(C255="","",IFERROR(VLOOKUP(C255,'Categorias'!$A$2:$B$101,2,FALSE),"Não classificado"))</f>
        <v/>
      </c>
      <c r="E255" s="3" t="n"/>
      <c r="F255" s="3" t="n"/>
      <c r="G255" s="3" t="n"/>
      <c r="H255" s="3" t="n"/>
      <c r="I255" s="2" t="n"/>
      <c r="J255" s="5" t="n"/>
      <c r="K255" s="9">
        <f>IF(A255="","",TEXT(A255,"mm/yyyy"))</f>
        <v/>
      </c>
      <c r="L255" s="10">
        <f>IF(J255="","",IF(OR(H255="Pago",H255="Recebido"),J255,0))</f>
        <v/>
      </c>
      <c r="M255" s="3" t="n"/>
    </row>
    <row r="256">
      <c r="A256" s="2" t="n"/>
      <c r="B256" s="3" t="n"/>
      <c r="C256" s="3" t="n"/>
      <c r="D256" s="4">
        <f>IF(C256="","",IFERROR(VLOOKUP(C256,'Categorias'!$A$2:$B$101,2,FALSE),"Não classificado"))</f>
        <v/>
      </c>
      <c r="E256" s="3" t="n"/>
      <c r="F256" s="3" t="n"/>
      <c r="G256" s="3" t="n"/>
      <c r="H256" s="3" t="n"/>
      <c r="I256" s="2" t="n"/>
      <c r="J256" s="5" t="n"/>
      <c r="K256" s="6">
        <f>IF(A256="","",TEXT(A256,"mm/yyyy"))</f>
        <v/>
      </c>
      <c r="L256" s="7">
        <f>IF(J256="","",IF(OR(H256="Pago",H256="Recebido"),J256,0))</f>
        <v/>
      </c>
      <c r="M256" s="3" t="n"/>
    </row>
    <row r="257">
      <c r="A257" s="2" t="n"/>
      <c r="B257" s="3" t="n"/>
      <c r="C257" s="3" t="n"/>
      <c r="D257" s="8">
        <f>IF(C257="","",IFERROR(VLOOKUP(C257,'Categorias'!$A$2:$B$101,2,FALSE),"Não classificado"))</f>
        <v/>
      </c>
      <c r="E257" s="3" t="n"/>
      <c r="F257" s="3" t="n"/>
      <c r="G257" s="3" t="n"/>
      <c r="H257" s="3" t="n"/>
      <c r="I257" s="2" t="n"/>
      <c r="J257" s="5" t="n"/>
      <c r="K257" s="9">
        <f>IF(A257="","",TEXT(A257,"mm/yyyy"))</f>
        <v/>
      </c>
      <c r="L257" s="10">
        <f>IF(J257="","",IF(OR(H257="Pago",H257="Recebido"),J257,0))</f>
        <v/>
      </c>
      <c r="M257" s="3" t="n"/>
    </row>
    <row r="258">
      <c r="A258" s="2" t="n"/>
      <c r="B258" s="3" t="n"/>
      <c r="C258" s="3" t="n"/>
      <c r="D258" s="4">
        <f>IF(C258="","",IFERROR(VLOOKUP(C258,'Categorias'!$A$2:$B$101,2,FALSE),"Não classificado"))</f>
        <v/>
      </c>
      <c r="E258" s="3" t="n"/>
      <c r="F258" s="3" t="n"/>
      <c r="G258" s="3" t="n"/>
      <c r="H258" s="3" t="n"/>
      <c r="I258" s="2" t="n"/>
      <c r="J258" s="5" t="n"/>
      <c r="K258" s="6">
        <f>IF(A258="","",TEXT(A258,"mm/yyyy"))</f>
        <v/>
      </c>
      <c r="L258" s="7">
        <f>IF(J258="","",IF(OR(H258="Pago",H258="Recebido"),J258,0))</f>
        <v/>
      </c>
      <c r="M258" s="3" t="n"/>
    </row>
    <row r="259">
      <c r="A259" s="2" t="n"/>
      <c r="B259" s="3" t="n"/>
      <c r="C259" s="3" t="n"/>
      <c r="D259" s="8">
        <f>IF(C259="","",IFERROR(VLOOKUP(C259,'Categorias'!$A$2:$B$101,2,FALSE),"Não classificado"))</f>
        <v/>
      </c>
      <c r="E259" s="3" t="n"/>
      <c r="F259" s="3" t="n"/>
      <c r="G259" s="3" t="n"/>
      <c r="H259" s="3" t="n"/>
      <c r="I259" s="2" t="n"/>
      <c r="J259" s="5" t="n"/>
      <c r="K259" s="9">
        <f>IF(A259="","",TEXT(A259,"mm/yyyy"))</f>
        <v/>
      </c>
      <c r="L259" s="10">
        <f>IF(J259="","",IF(OR(H259="Pago",H259="Recebido"),J259,0))</f>
        <v/>
      </c>
      <c r="M259" s="3" t="n"/>
    </row>
    <row r="260">
      <c r="A260" s="2" t="n"/>
      <c r="B260" s="3" t="n"/>
      <c r="C260" s="3" t="n"/>
      <c r="D260" s="4">
        <f>IF(C260="","",IFERROR(VLOOKUP(C260,'Categorias'!$A$2:$B$101,2,FALSE),"Não classificado"))</f>
        <v/>
      </c>
      <c r="E260" s="3" t="n"/>
      <c r="F260" s="3" t="n"/>
      <c r="G260" s="3" t="n"/>
      <c r="H260" s="3" t="n"/>
      <c r="I260" s="2" t="n"/>
      <c r="J260" s="5" t="n"/>
      <c r="K260" s="6">
        <f>IF(A260="","",TEXT(A260,"mm/yyyy"))</f>
        <v/>
      </c>
      <c r="L260" s="7">
        <f>IF(J260="","",IF(OR(H260="Pago",H260="Recebido"),J260,0))</f>
        <v/>
      </c>
      <c r="M260" s="3" t="n"/>
    </row>
    <row r="261">
      <c r="A261" s="2" t="n"/>
      <c r="B261" s="3" t="n"/>
      <c r="C261" s="3" t="n"/>
      <c r="D261" s="8">
        <f>IF(C261="","",IFERROR(VLOOKUP(C261,'Categorias'!$A$2:$B$101,2,FALSE),"Não classificado"))</f>
        <v/>
      </c>
      <c r="E261" s="3" t="n"/>
      <c r="F261" s="3" t="n"/>
      <c r="G261" s="3" t="n"/>
      <c r="H261" s="3" t="n"/>
      <c r="I261" s="2" t="n"/>
      <c r="J261" s="5" t="n"/>
      <c r="K261" s="9">
        <f>IF(A261="","",TEXT(A261,"mm/yyyy"))</f>
        <v/>
      </c>
      <c r="L261" s="10">
        <f>IF(J261="","",IF(OR(H261="Pago",H261="Recebido"),J261,0))</f>
        <v/>
      </c>
      <c r="M261" s="3" t="n"/>
    </row>
    <row r="262">
      <c r="A262" s="2" t="n"/>
      <c r="B262" s="3" t="n"/>
      <c r="C262" s="3" t="n"/>
      <c r="D262" s="4">
        <f>IF(C262="","",IFERROR(VLOOKUP(C262,'Categorias'!$A$2:$B$101,2,FALSE),"Não classificado"))</f>
        <v/>
      </c>
      <c r="E262" s="3" t="n"/>
      <c r="F262" s="3" t="n"/>
      <c r="G262" s="3" t="n"/>
      <c r="H262" s="3" t="n"/>
      <c r="I262" s="2" t="n"/>
      <c r="J262" s="5" t="n"/>
      <c r="K262" s="6">
        <f>IF(A262="","",TEXT(A262,"mm/yyyy"))</f>
        <v/>
      </c>
      <c r="L262" s="7">
        <f>IF(J262="","",IF(OR(H262="Pago",H262="Recebido"),J262,0))</f>
        <v/>
      </c>
      <c r="M262" s="3" t="n"/>
    </row>
    <row r="263">
      <c r="A263" s="2" t="n"/>
      <c r="B263" s="3" t="n"/>
      <c r="C263" s="3" t="n"/>
      <c r="D263" s="8">
        <f>IF(C263="","",IFERROR(VLOOKUP(C263,'Categorias'!$A$2:$B$101,2,FALSE),"Não classificado"))</f>
        <v/>
      </c>
      <c r="E263" s="3" t="n"/>
      <c r="F263" s="3" t="n"/>
      <c r="G263" s="3" t="n"/>
      <c r="H263" s="3" t="n"/>
      <c r="I263" s="2" t="n"/>
      <c r="J263" s="5" t="n"/>
      <c r="K263" s="9">
        <f>IF(A263="","",TEXT(A263,"mm/yyyy"))</f>
        <v/>
      </c>
      <c r="L263" s="10">
        <f>IF(J263="","",IF(OR(H263="Pago",H263="Recebido"),J263,0))</f>
        <v/>
      </c>
      <c r="M263" s="3" t="n"/>
    </row>
    <row r="264">
      <c r="A264" s="2" t="n"/>
      <c r="B264" s="3" t="n"/>
      <c r="C264" s="3" t="n"/>
      <c r="D264" s="4">
        <f>IF(C264="","",IFERROR(VLOOKUP(C264,'Categorias'!$A$2:$B$101,2,FALSE),"Não classificado"))</f>
        <v/>
      </c>
      <c r="E264" s="3" t="n"/>
      <c r="F264" s="3" t="n"/>
      <c r="G264" s="3" t="n"/>
      <c r="H264" s="3" t="n"/>
      <c r="I264" s="2" t="n"/>
      <c r="J264" s="5" t="n"/>
      <c r="K264" s="6">
        <f>IF(A264="","",TEXT(A264,"mm/yyyy"))</f>
        <v/>
      </c>
      <c r="L264" s="7">
        <f>IF(J264="","",IF(OR(H264="Pago",H264="Recebido"),J264,0))</f>
        <v/>
      </c>
      <c r="M264" s="3" t="n"/>
    </row>
    <row r="265">
      <c r="A265" s="2" t="n"/>
      <c r="B265" s="3" t="n"/>
      <c r="C265" s="3" t="n"/>
      <c r="D265" s="8">
        <f>IF(C265="","",IFERROR(VLOOKUP(C265,'Categorias'!$A$2:$B$101,2,FALSE),"Não classificado"))</f>
        <v/>
      </c>
      <c r="E265" s="3" t="n"/>
      <c r="F265" s="3" t="n"/>
      <c r="G265" s="3" t="n"/>
      <c r="H265" s="3" t="n"/>
      <c r="I265" s="2" t="n"/>
      <c r="J265" s="5" t="n"/>
      <c r="K265" s="9">
        <f>IF(A265="","",TEXT(A265,"mm/yyyy"))</f>
        <v/>
      </c>
      <c r="L265" s="10">
        <f>IF(J265="","",IF(OR(H265="Pago",H265="Recebido"),J265,0))</f>
        <v/>
      </c>
      <c r="M265" s="3" t="n"/>
    </row>
    <row r="266">
      <c r="A266" s="2" t="n"/>
      <c r="B266" s="3" t="n"/>
      <c r="C266" s="3" t="n"/>
      <c r="D266" s="4">
        <f>IF(C266="","",IFERROR(VLOOKUP(C266,'Categorias'!$A$2:$B$101,2,FALSE),"Não classificado"))</f>
        <v/>
      </c>
      <c r="E266" s="3" t="n"/>
      <c r="F266" s="3" t="n"/>
      <c r="G266" s="3" t="n"/>
      <c r="H266" s="3" t="n"/>
      <c r="I266" s="2" t="n"/>
      <c r="J266" s="5" t="n"/>
      <c r="K266" s="6">
        <f>IF(A266="","",TEXT(A266,"mm/yyyy"))</f>
        <v/>
      </c>
      <c r="L266" s="7">
        <f>IF(J266="","",IF(OR(H266="Pago",H266="Recebido"),J266,0))</f>
        <v/>
      </c>
      <c r="M266" s="3" t="n"/>
    </row>
    <row r="267">
      <c r="A267" s="2" t="n"/>
      <c r="B267" s="3" t="n"/>
      <c r="C267" s="3" t="n"/>
      <c r="D267" s="8">
        <f>IF(C267="","",IFERROR(VLOOKUP(C267,'Categorias'!$A$2:$B$101,2,FALSE),"Não classificado"))</f>
        <v/>
      </c>
      <c r="E267" s="3" t="n"/>
      <c r="F267" s="3" t="n"/>
      <c r="G267" s="3" t="n"/>
      <c r="H267" s="3" t="n"/>
      <c r="I267" s="2" t="n"/>
      <c r="J267" s="5" t="n"/>
      <c r="K267" s="9">
        <f>IF(A267="","",TEXT(A267,"mm/yyyy"))</f>
        <v/>
      </c>
      <c r="L267" s="10">
        <f>IF(J267="","",IF(OR(H267="Pago",H267="Recebido"),J267,0))</f>
        <v/>
      </c>
      <c r="M267" s="3" t="n"/>
    </row>
    <row r="268">
      <c r="A268" s="2" t="n"/>
      <c r="B268" s="3" t="n"/>
      <c r="C268" s="3" t="n"/>
      <c r="D268" s="4">
        <f>IF(C268="","",IFERROR(VLOOKUP(C268,'Categorias'!$A$2:$B$101,2,FALSE),"Não classificado"))</f>
        <v/>
      </c>
      <c r="E268" s="3" t="n"/>
      <c r="F268" s="3" t="n"/>
      <c r="G268" s="3" t="n"/>
      <c r="H268" s="3" t="n"/>
      <c r="I268" s="2" t="n"/>
      <c r="J268" s="5" t="n"/>
      <c r="K268" s="6">
        <f>IF(A268="","",TEXT(A268,"mm/yyyy"))</f>
        <v/>
      </c>
      <c r="L268" s="7">
        <f>IF(J268="","",IF(OR(H268="Pago",H268="Recebido"),J268,0))</f>
        <v/>
      </c>
      <c r="M268" s="3" t="n"/>
    </row>
    <row r="269">
      <c r="A269" s="2" t="n"/>
      <c r="B269" s="3" t="n"/>
      <c r="C269" s="3" t="n"/>
      <c r="D269" s="8">
        <f>IF(C269="","",IFERROR(VLOOKUP(C269,'Categorias'!$A$2:$B$101,2,FALSE),"Não classificado"))</f>
        <v/>
      </c>
      <c r="E269" s="3" t="n"/>
      <c r="F269" s="3" t="n"/>
      <c r="G269" s="3" t="n"/>
      <c r="H269" s="3" t="n"/>
      <c r="I269" s="2" t="n"/>
      <c r="J269" s="5" t="n"/>
      <c r="K269" s="9">
        <f>IF(A269="","",TEXT(A269,"mm/yyyy"))</f>
        <v/>
      </c>
      <c r="L269" s="10">
        <f>IF(J269="","",IF(OR(H269="Pago",H269="Recebido"),J269,0))</f>
        <v/>
      </c>
      <c r="M269" s="3" t="n"/>
    </row>
    <row r="270">
      <c r="A270" s="2" t="n"/>
      <c r="B270" s="3" t="n"/>
      <c r="C270" s="3" t="n"/>
      <c r="D270" s="4">
        <f>IF(C270="","",IFERROR(VLOOKUP(C270,'Categorias'!$A$2:$B$101,2,FALSE),"Não classificado"))</f>
        <v/>
      </c>
      <c r="E270" s="3" t="n"/>
      <c r="F270" s="3" t="n"/>
      <c r="G270" s="3" t="n"/>
      <c r="H270" s="3" t="n"/>
      <c r="I270" s="2" t="n"/>
      <c r="J270" s="5" t="n"/>
      <c r="K270" s="6">
        <f>IF(A270="","",TEXT(A270,"mm/yyyy"))</f>
        <v/>
      </c>
      <c r="L270" s="7">
        <f>IF(J270="","",IF(OR(H270="Pago",H270="Recebido"),J270,0))</f>
        <v/>
      </c>
      <c r="M270" s="3" t="n"/>
    </row>
    <row r="271">
      <c r="A271" s="2" t="n"/>
      <c r="B271" s="3" t="n"/>
      <c r="C271" s="3" t="n"/>
      <c r="D271" s="8">
        <f>IF(C271="","",IFERROR(VLOOKUP(C271,'Categorias'!$A$2:$B$101,2,FALSE),"Não classificado"))</f>
        <v/>
      </c>
      <c r="E271" s="3" t="n"/>
      <c r="F271" s="3" t="n"/>
      <c r="G271" s="3" t="n"/>
      <c r="H271" s="3" t="n"/>
      <c r="I271" s="2" t="n"/>
      <c r="J271" s="5" t="n"/>
      <c r="K271" s="9">
        <f>IF(A271="","",TEXT(A271,"mm/yyyy"))</f>
        <v/>
      </c>
      <c r="L271" s="10">
        <f>IF(J271="","",IF(OR(H271="Pago",H271="Recebido"),J271,0))</f>
        <v/>
      </c>
      <c r="M271" s="3" t="n"/>
    </row>
    <row r="272">
      <c r="A272" s="2" t="n"/>
      <c r="B272" s="3" t="n"/>
      <c r="C272" s="3" t="n"/>
      <c r="D272" s="4">
        <f>IF(C272="","",IFERROR(VLOOKUP(C272,'Categorias'!$A$2:$B$101,2,FALSE),"Não classificado"))</f>
        <v/>
      </c>
      <c r="E272" s="3" t="n"/>
      <c r="F272" s="3" t="n"/>
      <c r="G272" s="3" t="n"/>
      <c r="H272" s="3" t="n"/>
      <c r="I272" s="2" t="n"/>
      <c r="J272" s="5" t="n"/>
      <c r="K272" s="6">
        <f>IF(A272="","",TEXT(A272,"mm/yyyy"))</f>
        <v/>
      </c>
      <c r="L272" s="7">
        <f>IF(J272="","",IF(OR(H272="Pago",H272="Recebido"),J272,0))</f>
        <v/>
      </c>
      <c r="M272" s="3" t="n"/>
    </row>
    <row r="273">
      <c r="A273" s="2" t="n"/>
      <c r="B273" s="3" t="n"/>
      <c r="C273" s="3" t="n"/>
      <c r="D273" s="8">
        <f>IF(C273="","",IFERROR(VLOOKUP(C273,'Categorias'!$A$2:$B$101,2,FALSE),"Não classificado"))</f>
        <v/>
      </c>
      <c r="E273" s="3" t="n"/>
      <c r="F273" s="3" t="n"/>
      <c r="G273" s="3" t="n"/>
      <c r="H273" s="3" t="n"/>
      <c r="I273" s="2" t="n"/>
      <c r="J273" s="5" t="n"/>
      <c r="K273" s="9">
        <f>IF(A273="","",TEXT(A273,"mm/yyyy"))</f>
        <v/>
      </c>
      <c r="L273" s="10">
        <f>IF(J273="","",IF(OR(H273="Pago",H273="Recebido"),J273,0))</f>
        <v/>
      </c>
      <c r="M273" s="3" t="n"/>
    </row>
    <row r="274">
      <c r="A274" s="2" t="n"/>
      <c r="B274" s="3" t="n"/>
      <c r="C274" s="3" t="n"/>
      <c r="D274" s="4">
        <f>IF(C274="","",IFERROR(VLOOKUP(C274,'Categorias'!$A$2:$B$101,2,FALSE),"Não classificado"))</f>
        <v/>
      </c>
      <c r="E274" s="3" t="n"/>
      <c r="F274" s="3" t="n"/>
      <c r="G274" s="3" t="n"/>
      <c r="H274" s="3" t="n"/>
      <c r="I274" s="2" t="n"/>
      <c r="J274" s="5" t="n"/>
      <c r="K274" s="6">
        <f>IF(A274="","",TEXT(A274,"mm/yyyy"))</f>
        <v/>
      </c>
      <c r="L274" s="7">
        <f>IF(J274="","",IF(OR(H274="Pago",H274="Recebido"),J274,0))</f>
        <v/>
      </c>
      <c r="M274" s="3" t="n"/>
    </row>
    <row r="275">
      <c r="A275" s="2" t="n"/>
      <c r="B275" s="3" t="n"/>
      <c r="C275" s="3" t="n"/>
      <c r="D275" s="8">
        <f>IF(C275="","",IFERROR(VLOOKUP(C275,'Categorias'!$A$2:$B$101,2,FALSE),"Não classificado"))</f>
        <v/>
      </c>
      <c r="E275" s="3" t="n"/>
      <c r="F275" s="3" t="n"/>
      <c r="G275" s="3" t="n"/>
      <c r="H275" s="3" t="n"/>
      <c r="I275" s="2" t="n"/>
      <c r="J275" s="5" t="n"/>
      <c r="K275" s="9">
        <f>IF(A275="","",TEXT(A275,"mm/yyyy"))</f>
        <v/>
      </c>
      <c r="L275" s="10">
        <f>IF(J275="","",IF(OR(H275="Pago",H275="Recebido"),J275,0))</f>
        <v/>
      </c>
      <c r="M275" s="3" t="n"/>
    </row>
    <row r="276">
      <c r="A276" s="2" t="n"/>
      <c r="B276" s="3" t="n"/>
      <c r="C276" s="3" t="n"/>
      <c r="D276" s="4">
        <f>IF(C276="","",IFERROR(VLOOKUP(C276,'Categorias'!$A$2:$B$101,2,FALSE),"Não classificado"))</f>
        <v/>
      </c>
      <c r="E276" s="3" t="n"/>
      <c r="F276" s="3" t="n"/>
      <c r="G276" s="3" t="n"/>
      <c r="H276" s="3" t="n"/>
      <c r="I276" s="2" t="n"/>
      <c r="J276" s="5" t="n"/>
      <c r="K276" s="6">
        <f>IF(A276="","",TEXT(A276,"mm/yyyy"))</f>
        <v/>
      </c>
      <c r="L276" s="7">
        <f>IF(J276="","",IF(OR(H276="Pago",H276="Recebido"),J276,0))</f>
        <v/>
      </c>
      <c r="M276" s="3" t="n"/>
    </row>
    <row r="277">
      <c r="A277" s="2" t="n"/>
      <c r="B277" s="3" t="n"/>
      <c r="C277" s="3" t="n"/>
      <c r="D277" s="8">
        <f>IF(C277="","",IFERROR(VLOOKUP(C277,'Categorias'!$A$2:$B$101,2,FALSE),"Não classificado"))</f>
        <v/>
      </c>
      <c r="E277" s="3" t="n"/>
      <c r="F277" s="3" t="n"/>
      <c r="G277" s="3" t="n"/>
      <c r="H277" s="3" t="n"/>
      <c r="I277" s="2" t="n"/>
      <c r="J277" s="5" t="n"/>
      <c r="K277" s="9">
        <f>IF(A277="","",TEXT(A277,"mm/yyyy"))</f>
        <v/>
      </c>
      <c r="L277" s="10">
        <f>IF(J277="","",IF(OR(H277="Pago",H277="Recebido"),J277,0))</f>
        <v/>
      </c>
      <c r="M277" s="3" t="n"/>
    </row>
    <row r="278">
      <c r="A278" s="2" t="n"/>
      <c r="B278" s="3" t="n"/>
      <c r="C278" s="3" t="n"/>
      <c r="D278" s="4">
        <f>IF(C278="","",IFERROR(VLOOKUP(C278,'Categorias'!$A$2:$B$101,2,FALSE),"Não classificado"))</f>
        <v/>
      </c>
      <c r="E278" s="3" t="n"/>
      <c r="F278" s="3" t="n"/>
      <c r="G278" s="3" t="n"/>
      <c r="H278" s="3" t="n"/>
      <c r="I278" s="2" t="n"/>
      <c r="J278" s="5" t="n"/>
      <c r="K278" s="6">
        <f>IF(A278="","",TEXT(A278,"mm/yyyy"))</f>
        <v/>
      </c>
      <c r="L278" s="7">
        <f>IF(J278="","",IF(OR(H278="Pago",H278="Recebido"),J278,0))</f>
        <v/>
      </c>
      <c r="M278" s="3" t="n"/>
    </row>
    <row r="279">
      <c r="A279" s="2" t="n"/>
      <c r="B279" s="3" t="n"/>
      <c r="C279" s="3" t="n"/>
      <c r="D279" s="8">
        <f>IF(C279="","",IFERROR(VLOOKUP(C279,'Categorias'!$A$2:$B$101,2,FALSE),"Não classificado"))</f>
        <v/>
      </c>
      <c r="E279" s="3" t="n"/>
      <c r="F279" s="3" t="n"/>
      <c r="G279" s="3" t="n"/>
      <c r="H279" s="3" t="n"/>
      <c r="I279" s="2" t="n"/>
      <c r="J279" s="5" t="n"/>
      <c r="K279" s="9">
        <f>IF(A279="","",TEXT(A279,"mm/yyyy"))</f>
        <v/>
      </c>
      <c r="L279" s="10">
        <f>IF(J279="","",IF(OR(H279="Pago",H279="Recebido"),J279,0))</f>
        <v/>
      </c>
      <c r="M279" s="3" t="n"/>
    </row>
    <row r="280">
      <c r="A280" s="2" t="n"/>
      <c r="B280" s="3" t="n"/>
      <c r="C280" s="3" t="n"/>
      <c r="D280" s="4">
        <f>IF(C280="","",IFERROR(VLOOKUP(C280,'Categorias'!$A$2:$B$101,2,FALSE),"Não classificado"))</f>
        <v/>
      </c>
      <c r="E280" s="3" t="n"/>
      <c r="F280" s="3" t="n"/>
      <c r="G280" s="3" t="n"/>
      <c r="H280" s="3" t="n"/>
      <c r="I280" s="2" t="n"/>
      <c r="J280" s="5" t="n"/>
      <c r="K280" s="6">
        <f>IF(A280="","",TEXT(A280,"mm/yyyy"))</f>
        <v/>
      </c>
      <c r="L280" s="7">
        <f>IF(J280="","",IF(OR(H280="Pago",H280="Recebido"),J280,0))</f>
        <v/>
      </c>
      <c r="M280" s="3" t="n"/>
    </row>
    <row r="281">
      <c r="A281" s="2" t="n"/>
      <c r="B281" s="3" t="n"/>
      <c r="C281" s="3" t="n"/>
      <c r="D281" s="8">
        <f>IF(C281="","",IFERROR(VLOOKUP(C281,'Categorias'!$A$2:$B$101,2,FALSE),"Não classificado"))</f>
        <v/>
      </c>
      <c r="E281" s="3" t="n"/>
      <c r="F281" s="3" t="n"/>
      <c r="G281" s="3" t="n"/>
      <c r="H281" s="3" t="n"/>
      <c r="I281" s="2" t="n"/>
      <c r="J281" s="5" t="n"/>
      <c r="K281" s="9">
        <f>IF(A281="","",TEXT(A281,"mm/yyyy"))</f>
        <v/>
      </c>
      <c r="L281" s="10">
        <f>IF(J281="","",IF(OR(H281="Pago",H281="Recebido"),J281,0))</f>
        <v/>
      </c>
      <c r="M281" s="3" t="n"/>
    </row>
    <row r="282">
      <c r="A282" s="2" t="n"/>
      <c r="B282" s="3" t="n"/>
      <c r="C282" s="3" t="n"/>
      <c r="D282" s="4">
        <f>IF(C282="","",IFERROR(VLOOKUP(C282,'Categorias'!$A$2:$B$101,2,FALSE),"Não classificado"))</f>
        <v/>
      </c>
      <c r="E282" s="3" t="n"/>
      <c r="F282" s="3" t="n"/>
      <c r="G282" s="3" t="n"/>
      <c r="H282" s="3" t="n"/>
      <c r="I282" s="2" t="n"/>
      <c r="J282" s="5" t="n"/>
      <c r="K282" s="6">
        <f>IF(A282="","",TEXT(A282,"mm/yyyy"))</f>
        <v/>
      </c>
      <c r="L282" s="7">
        <f>IF(J282="","",IF(OR(H282="Pago",H282="Recebido"),J282,0))</f>
        <v/>
      </c>
      <c r="M282" s="3" t="n"/>
    </row>
    <row r="283">
      <c r="A283" s="2" t="n"/>
      <c r="B283" s="3" t="n"/>
      <c r="C283" s="3" t="n"/>
      <c r="D283" s="8">
        <f>IF(C283="","",IFERROR(VLOOKUP(C283,'Categorias'!$A$2:$B$101,2,FALSE),"Não classificado"))</f>
        <v/>
      </c>
      <c r="E283" s="3" t="n"/>
      <c r="F283" s="3" t="n"/>
      <c r="G283" s="3" t="n"/>
      <c r="H283" s="3" t="n"/>
      <c r="I283" s="2" t="n"/>
      <c r="J283" s="5" t="n"/>
      <c r="K283" s="9">
        <f>IF(A283="","",TEXT(A283,"mm/yyyy"))</f>
        <v/>
      </c>
      <c r="L283" s="10">
        <f>IF(J283="","",IF(OR(H283="Pago",H283="Recebido"),J283,0))</f>
        <v/>
      </c>
      <c r="M283" s="3" t="n"/>
    </row>
    <row r="284">
      <c r="A284" s="2" t="n"/>
      <c r="B284" s="3" t="n"/>
      <c r="C284" s="3" t="n"/>
      <c r="D284" s="4">
        <f>IF(C284="","",IFERROR(VLOOKUP(C284,'Categorias'!$A$2:$B$101,2,FALSE),"Não classificado"))</f>
        <v/>
      </c>
      <c r="E284" s="3" t="n"/>
      <c r="F284" s="3" t="n"/>
      <c r="G284" s="3" t="n"/>
      <c r="H284" s="3" t="n"/>
      <c r="I284" s="2" t="n"/>
      <c r="J284" s="5" t="n"/>
      <c r="K284" s="6">
        <f>IF(A284="","",TEXT(A284,"mm/yyyy"))</f>
        <v/>
      </c>
      <c r="L284" s="7">
        <f>IF(J284="","",IF(OR(H284="Pago",H284="Recebido"),J284,0))</f>
        <v/>
      </c>
      <c r="M284" s="3" t="n"/>
    </row>
    <row r="285">
      <c r="A285" s="2" t="n"/>
      <c r="B285" s="3" t="n"/>
      <c r="C285" s="3" t="n"/>
      <c r="D285" s="8">
        <f>IF(C285="","",IFERROR(VLOOKUP(C285,'Categorias'!$A$2:$B$101,2,FALSE),"Não classificado"))</f>
        <v/>
      </c>
      <c r="E285" s="3" t="n"/>
      <c r="F285" s="3" t="n"/>
      <c r="G285" s="3" t="n"/>
      <c r="H285" s="3" t="n"/>
      <c r="I285" s="2" t="n"/>
      <c r="J285" s="5" t="n"/>
      <c r="K285" s="9">
        <f>IF(A285="","",TEXT(A285,"mm/yyyy"))</f>
        <v/>
      </c>
      <c r="L285" s="10">
        <f>IF(J285="","",IF(OR(H285="Pago",H285="Recebido"),J285,0))</f>
        <v/>
      </c>
      <c r="M285" s="3" t="n"/>
    </row>
    <row r="286">
      <c r="A286" s="2" t="n"/>
      <c r="B286" s="3" t="n"/>
      <c r="C286" s="3" t="n"/>
      <c r="D286" s="4">
        <f>IF(C286="","",IFERROR(VLOOKUP(C286,'Categorias'!$A$2:$B$101,2,FALSE),"Não classificado"))</f>
        <v/>
      </c>
      <c r="E286" s="3" t="n"/>
      <c r="F286" s="3" t="n"/>
      <c r="G286" s="3" t="n"/>
      <c r="H286" s="3" t="n"/>
      <c r="I286" s="2" t="n"/>
      <c r="J286" s="5" t="n"/>
      <c r="K286" s="6">
        <f>IF(A286="","",TEXT(A286,"mm/yyyy"))</f>
        <v/>
      </c>
      <c r="L286" s="7">
        <f>IF(J286="","",IF(OR(H286="Pago",H286="Recebido"),J286,0))</f>
        <v/>
      </c>
      <c r="M286" s="3" t="n"/>
    </row>
    <row r="287">
      <c r="A287" s="2" t="n"/>
      <c r="B287" s="3" t="n"/>
      <c r="C287" s="3" t="n"/>
      <c r="D287" s="8">
        <f>IF(C287="","",IFERROR(VLOOKUP(C287,'Categorias'!$A$2:$B$101,2,FALSE),"Não classificado"))</f>
        <v/>
      </c>
      <c r="E287" s="3" t="n"/>
      <c r="F287" s="3" t="n"/>
      <c r="G287" s="3" t="n"/>
      <c r="H287" s="3" t="n"/>
      <c r="I287" s="2" t="n"/>
      <c r="J287" s="5" t="n"/>
      <c r="K287" s="9">
        <f>IF(A287="","",TEXT(A287,"mm/yyyy"))</f>
        <v/>
      </c>
      <c r="L287" s="10">
        <f>IF(J287="","",IF(OR(H287="Pago",H287="Recebido"),J287,0))</f>
        <v/>
      </c>
      <c r="M287" s="3" t="n"/>
    </row>
    <row r="288">
      <c r="A288" s="2" t="n"/>
      <c r="B288" s="3" t="n"/>
      <c r="C288" s="3" t="n"/>
      <c r="D288" s="4">
        <f>IF(C288="","",IFERROR(VLOOKUP(C288,'Categorias'!$A$2:$B$101,2,FALSE),"Não classificado"))</f>
        <v/>
      </c>
      <c r="E288" s="3" t="n"/>
      <c r="F288" s="3" t="n"/>
      <c r="G288" s="3" t="n"/>
      <c r="H288" s="3" t="n"/>
      <c r="I288" s="2" t="n"/>
      <c r="J288" s="5" t="n"/>
      <c r="K288" s="6">
        <f>IF(A288="","",TEXT(A288,"mm/yyyy"))</f>
        <v/>
      </c>
      <c r="L288" s="7">
        <f>IF(J288="","",IF(OR(H288="Pago",H288="Recebido"),J288,0))</f>
        <v/>
      </c>
      <c r="M288" s="3" t="n"/>
    </row>
    <row r="289">
      <c r="A289" s="2" t="n"/>
      <c r="B289" s="3" t="n"/>
      <c r="C289" s="3" t="n"/>
      <c r="D289" s="8">
        <f>IF(C289="","",IFERROR(VLOOKUP(C289,'Categorias'!$A$2:$B$101,2,FALSE),"Não classificado"))</f>
        <v/>
      </c>
      <c r="E289" s="3" t="n"/>
      <c r="F289" s="3" t="n"/>
      <c r="G289" s="3" t="n"/>
      <c r="H289" s="3" t="n"/>
      <c r="I289" s="2" t="n"/>
      <c r="J289" s="5" t="n"/>
      <c r="K289" s="9">
        <f>IF(A289="","",TEXT(A289,"mm/yyyy"))</f>
        <v/>
      </c>
      <c r="L289" s="10">
        <f>IF(J289="","",IF(OR(H289="Pago",H289="Recebido"),J289,0))</f>
        <v/>
      </c>
      <c r="M289" s="3" t="n"/>
    </row>
    <row r="290">
      <c r="A290" s="2" t="n"/>
      <c r="B290" s="3" t="n"/>
      <c r="C290" s="3" t="n"/>
      <c r="D290" s="4">
        <f>IF(C290="","",IFERROR(VLOOKUP(C290,'Categorias'!$A$2:$B$101,2,FALSE),"Não classificado"))</f>
        <v/>
      </c>
      <c r="E290" s="3" t="n"/>
      <c r="F290" s="3" t="n"/>
      <c r="G290" s="3" t="n"/>
      <c r="H290" s="3" t="n"/>
      <c r="I290" s="2" t="n"/>
      <c r="J290" s="5" t="n"/>
      <c r="K290" s="6">
        <f>IF(A290="","",TEXT(A290,"mm/yyyy"))</f>
        <v/>
      </c>
      <c r="L290" s="7">
        <f>IF(J290="","",IF(OR(H290="Pago",H290="Recebido"),J290,0))</f>
        <v/>
      </c>
      <c r="M290" s="3" t="n"/>
    </row>
    <row r="291">
      <c r="A291" s="2" t="n"/>
      <c r="B291" s="3" t="n"/>
      <c r="C291" s="3" t="n"/>
      <c r="D291" s="8">
        <f>IF(C291="","",IFERROR(VLOOKUP(C291,'Categorias'!$A$2:$B$101,2,FALSE),"Não classificado"))</f>
        <v/>
      </c>
      <c r="E291" s="3" t="n"/>
      <c r="F291" s="3" t="n"/>
      <c r="G291" s="3" t="n"/>
      <c r="H291" s="3" t="n"/>
      <c r="I291" s="2" t="n"/>
      <c r="J291" s="5" t="n"/>
      <c r="K291" s="9">
        <f>IF(A291="","",TEXT(A291,"mm/yyyy"))</f>
        <v/>
      </c>
      <c r="L291" s="10">
        <f>IF(J291="","",IF(OR(H291="Pago",H291="Recebido"),J291,0))</f>
        <v/>
      </c>
      <c r="M291" s="3" t="n"/>
    </row>
    <row r="292">
      <c r="A292" s="2" t="n"/>
      <c r="B292" s="3" t="n"/>
      <c r="C292" s="3" t="n"/>
      <c r="D292" s="4">
        <f>IF(C292="","",IFERROR(VLOOKUP(C292,'Categorias'!$A$2:$B$101,2,FALSE),"Não classificado"))</f>
        <v/>
      </c>
      <c r="E292" s="3" t="n"/>
      <c r="F292" s="3" t="n"/>
      <c r="G292" s="3" t="n"/>
      <c r="H292" s="3" t="n"/>
      <c r="I292" s="2" t="n"/>
      <c r="J292" s="5" t="n"/>
      <c r="K292" s="6">
        <f>IF(A292="","",TEXT(A292,"mm/yyyy"))</f>
        <v/>
      </c>
      <c r="L292" s="7">
        <f>IF(J292="","",IF(OR(H292="Pago",H292="Recebido"),J292,0))</f>
        <v/>
      </c>
      <c r="M292" s="3" t="n"/>
    </row>
    <row r="293">
      <c r="A293" s="2" t="n"/>
      <c r="B293" s="3" t="n"/>
      <c r="C293" s="3" t="n"/>
      <c r="D293" s="8">
        <f>IF(C293="","",IFERROR(VLOOKUP(C293,'Categorias'!$A$2:$B$101,2,FALSE),"Não classificado"))</f>
        <v/>
      </c>
      <c r="E293" s="3" t="n"/>
      <c r="F293" s="3" t="n"/>
      <c r="G293" s="3" t="n"/>
      <c r="H293" s="3" t="n"/>
      <c r="I293" s="2" t="n"/>
      <c r="J293" s="5" t="n"/>
      <c r="K293" s="9">
        <f>IF(A293="","",TEXT(A293,"mm/yyyy"))</f>
        <v/>
      </c>
      <c r="L293" s="10">
        <f>IF(J293="","",IF(OR(H293="Pago",H293="Recebido"),J293,0))</f>
        <v/>
      </c>
      <c r="M293" s="3" t="n"/>
    </row>
    <row r="294">
      <c r="A294" s="2" t="n"/>
      <c r="B294" s="3" t="n"/>
      <c r="C294" s="3" t="n"/>
      <c r="D294" s="4">
        <f>IF(C294="","",IFERROR(VLOOKUP(C294,'Categorias'!$A$2:$B$101,2,FALSE),"Não classificado"))</f>
        <v/>
      </c>
      <c r="E294" s="3" t="n"/>
      <c r="F294" s="3" t="n"/>
      <c r="G294" s="3" t="n"/>
      <c r="H294" s="3" t="n"/>
      <c r="I294" s="2" t="n"/>
      <c r="J294" s="5" t="n"/>
      <c r="K294" s="6">
        <f>IF(A294="","",TEXT(A294,"mm/yyyy"))</f>
        <v/>
      </c>
      <c r="L294" s="7">
        <f>IF(J294="","",IF(OR(H294="Pago",H294="Recebido"),J294,0))</f>
        <v/>
      </c>
      <c r="M294" s="3" t="n"/>
    </row>
    <row r="295">
      <c r="A295" s="2" t="n"/>
      <c r="B295" s="3" t="n"/>
      <c r="C295" s="3" t="n"/>
      <c r="D295" s="8">
        <f>IF(C295="","",IFERROR(VLOOKUP(C295,'Categorias'!$A$2:$B$101,2,FALSE),"Não classificado"))</f>
        <v/>
      </c>
      <c r="E295" s="3" t="n"/>
      <c r="F295" s="3" t="n"/>
      <c r="G295" s="3" t="n"/>
      <c r="H295" s="3" t="n"/>
      <c r="I295" s="2" t="n"/>
      <c r="J295" s="5" t="n"/>
      <c r="K295" s="9">
        <f>IF(A295="","",TEXT(A295,"mm/yyyy"))</f>
        <v/>
      </c>
      <c r="L295" s="10">
        <f>IF(J295="","",IF(OR(H295="Pago",H295="Recebido"),J295,0))</f>
        <v/>
      </c>
      <c r="M295" s="3" t="n"/>
    </row>
    <row r="296">
      <c r="A296" s="2" t="n"/>
      <c r="B296" s="3" t="n"/>
      <c r="C296" s="3" t="n"/>
      <c r="D296" s="4">
        <f>IF(C296="","",IFERROR(VLOOKUP(C296,'Categorias'!$A$2:$B$101,2,FALSE),"Não classificado"))</f>
        <v/>
      </c>
      <c r="E296" s="3" t="n"/>
      <c r="F296" s="3" t="n"/>
      <c r="G296" s="3" t="n"/>
      <c r="H296" s="3" t="n"/>
      <c r="I296" s="2" t="n"/>
      <c r="J296" s="5" t="n"/>
      <c r="K296" s="6">
        <f>IF(A296="","",TEXT(A296,"mm/yyyy"))</f>
        <v/>
      </c>
      <c r="L296" s="7">
        <f>IF(J296="","",IF(OR(H296="Pago",H296="Recebido"),J296,0))</f>
        <v/>
      </c>
      <c r="M296" s="3" t="n"/>
    </row>
    <row r="297">
      <c r="A297" s="2" t="n"/>
      <c r="B297" s="3" t="n"/>
      <c r="C297" s="3" t="n"/>
      <c r="D297" s="8">
        <f>IF(C297="","",IFERROR(VLOOKUP(C297,'Categorias'!$A$2:$B$101,2,FALSE),"Não classificado"))</f>
        <v/>
      </c>
      <c r="E297" s="3" t="n"/>
      <c r="F297" s="3" t="n"/>
      <c r="G297" s="3" t="n"/>
      <c r="H297" s="3" t="n"/>
      <c r="I297" s="2" t="n"/>
      <c r="J297" s="5" t="n"/>
      <c r="K297" s="9">
        <f>IF(A297="","",TEXT(A297,"mm/yyyy"))</f>
        <v/>
      </c>
      <c r="L297" s="10">
        <f>IF(J297="","",IF(OR(H297="Pago",H297="Recebido"),J297,0))</f>
        <v/>
      </c>
      <c r="M297" s="3" t="n"/>
    </row>
    <row r="298">
      <c r="A298" s="2" t="n"/>
      <c r="B298" s="3" t="n"/>
      <c r="C298" s="3" t="n"/>
      <c r="D298" s="4">
        <f>IF(C298="","",IFERROR(VLOOKUP(C298,'Categorias'!$A$2:$B$101,2,FALSE),"Não classificado"))</f>
        <v/>
      </c>
      <c r="E298" s="3" t="n"/>
      <c r="F298" s="3" t="n"/>
      <c r="G298" s="3" t="n"/>
      <c r="H298" s="3" t="n"/>
      <c r="I298" s="2" t="n"/>
      <c r="J298" s="5" t="n"/>
      <c r="K298" s="6">
        <f>IF(A298="","",TEXT(A298,"mm/yyyy"))</f>
        <v/>
      </c>
      <c r="L298" s="7">
        <f>IF(J298="","",IF(OR(H298="Pago",H298="Recebido"),J298,0))</f>
        <v/>
      </c>
      <c r="M298" s="3" t="n"/>
    </row>
    <row r="299">
      <c r="A299" s="2" t="n"/>
      <c r="B299" s="3" t="n"/>
      <c r="C299" s="3" t="n"/>
      <c r="D299" s="8">
        <f>IF(C299="","",IFERROR(VLOOKUP(C299,'Categorias'!$A$2:$B$101,2,FALSE),"Não classificado"))</f>
        <v/>
      </c>
      <c r="E299" s="3" t="n"/>
      <c r="F299" s="3" t="n"/>
      <c r="G299" s="3" t="n"/>
      <c r="H299" s="3" t="n"/>
      <c r="I299" s="2" t="n"/>
      <c r="J299" s="5" t="n"/>
      <c r="K299" s="9">
        <f>IF(A299="","",TEXT(A299,"mm/yyyy"))</f>
        <v/>
      </c>
      <c r="L299" s="10">
        <f>IF(J299="","",IF(OR(H299="Pago",H299="Recebido"),J299,0))</f>
        <v/>
      </c>
      <c r="M299" s="3" t="n"/>
    </row>
    <row r="300">
      <c r="A300" s="2" t="n"/>
      <c r="B300" s="3" t="n"/>
      <c r="C300" s="3" t="n"/>
      <c r="D300" s="4">
        <f>IF(C300="","",IFERROR(VLOOKUP(C300,'Categorias'!$A$2:$B$101,2,FALSE),"Não classificado"))</f>
        <v/>
      </c>
      <c r="E300" s="3" t="n"/>
      <c r="F300" s="3" t="n"/>
      <c r="G300" s="3" t="n"/>
      <c r="H300" s="3" t="n"/>
      <c r="I300" s="2" t="n"/>
      <c r="J300" s="5" t="n"/>
      <c r="K300" s="6">
        <f>IF(A300="","",TEXT(A300,"mm/yyyy"))</f>
        <v/>
      </c>
      <c r="L300" s="7">
        <f>IF(J300="","",IF(OR(H300="Pago",H300="Recebido"),J300,0))</f>
        <v/>
      </c>
      <c r="M300" s="3" t="n"/>
    </row>
    <row r="301">
      <c r="A301" s="2" t="n"/>
      <c r="B301" s="3" t="n"/>
      <c r="C301" s="3" t="n"/>
      <c r="D301" s="8">
        <f>IF(C301="","",IFERROR(VLOOKUP(C301,'Categorias'!$A$2:$B$101,2,FALSE),"Não classificado"))</f>
        <v/>
      </c>
      <c r="E301" s="3" t="n"/>
      <c r="F301" s="3" t="n"/>
      <c r="G301" s="3" t="n"/>
      <c r="H301" s="3" t="n"/>
      <c r="I301" s="2" t="n"/>
      <c r="J301" s="5" t="n"/>
      <c r="K301" s="9">
        <f>IF(A301="","",TEXT(A301,"mm/yyyy"))</f>
        <v/>
      </c>
      <c r="L301" s="10">
        <f>IF(J301="","",IF(OR(H301="Pago",H301="Recebido"),J301,0))</f>
        <v/>
      </c>
      <c r="M301" s="3" t="n"/>
    </row>
    <row r="302">
      <c r="A302" s="2" t="n"/>
      <c r="B302" s="3" t="n"/>
      <c r="C302" s="3" t="n"/>
      <c r="D302" s="4">
        <f>IF(C302="","",IFERROR(VLOOKUP(C302,'Categorias'!$A$2:$B$101,2,FALSE),"Não classificado"))</f>
        <v/>
      </c>
      <c r="E302" s="3" t="n"/>
      <c r="F302" s="3" t="n"/>
      <c r="G302" s="3" t="n"/>
      <c r="H302" s="3" t="n"/>
      <c r="I302" s="2" t="n"/>
      <c r="J302" s="5" t="n"/>
      <c r="K302" s="6">
        <f>IF(A302="","",TEXT(A302,"mm/yyyy"))</f>
        <v/>
      </c>
      <c r="L302" s="7">
        <f>IF(J302="","",IF(OR(H302="Pago",H302="Recebido"),J302,0))</f>
        <v/>
      </c>
      <c r="M302" s="3" t="n"/>
    </row>
    <row r="303">
      <c r="A303" s="2" t="n"/>
      <c r="B303" s="3" t="n"/>
      <c r="C303" s="3" t="n"/>
      <c r="D303" s="8">
        <f>IF(C303="","",IFERROR(VLOOKUP(C303,'Categorias'!$A$2:$B$101,2,FALSE),"Não classificado"))</f>
        <v/>
      </c>
      <c r="E303" s="3" t="n"/>
      <c r="F303" s="3" t="n"/>
      <c r="G303" s="3" t="n"/>
      <c r="H303" s="3" t="n"/>
      <c r="I303" s="2" t="n"/>
      <c r="J303" s="5" t="n"/>
      <c r="K303" s="9">
        <f>IF(A303="","",TEXT(A303,"mm/yyyy"))</f>
        <v/>
      </c>
      <c r="L303" s="10">
        <f>IF(J303="","",IF(OR(H303="Pago",H303="Recebido"),J303,0))</f>
        <v/>
      </c>
      <c r="M303" s="3" t="n"/>
    </row>
    <row r="304">
      <c r="A304" s="2" t="n"/>
      <c r="B304" s="3" t="n"/>
      <c r="C304" s="3" t="n"/>
      <c r="D304" s="4">
        <f>IF(C304="","",IFERROR(VLOOKUP(C304,'Categorias'!$A$2:$B$101,2,FALSE),"Não classificado"))</f>
        <v/>
      </c>
      <c r="E304" s="3" t="n"/>
      <c r="F304" s="3" t="n"/>
      <c r="G304" s="3" t="n"/>
      <c r="H304" s="3" t="n"/>
      <c r="I304" s="2" t="n"/>
      <c r="J304" s="5" t="n"/>
      <c r="K304" s="6">
        <f>IF(A304="","",TEXT(A304,"mm/yyyy"))</f>
        <v/>
      </c>
      <c r="L304" s="7">
        <f>IF(J304="","",IF(OR(H304="Pago",H304="Recebido"),J304,0))</f>
        <v/>
      </c>
      <c r="M304" s="3" t="n"/>
    </row>
    <row r="305">
      <c r="A305" s="2" t="n"/>
      <c r="B305" s="3" t="n"/>
      <c r="C305" s="3" t="n"/>
      <c r="D305" s="8">
        <f>IF(C305="","",IFERROR(VLOOKUP(C305,'Categorias'!$A$2:$B$101,2,FALSE),"Não classificado"))</f>
        <v/>
      </c>
      <c r="E305" s="3" t="n"/>
      <c r="F305" s="3" t="n"/>
      <c r="G305" s="3" t="n"/>
      <c r="H305" s="3" t="n"/>
      <c r="I305" s="2" t="n"/>
      <c r="J305" s="5" t="n"/>
      <c r="K305" s="9">
        <f>IF(A305="","",TEXT(A305,"mm/yyyy"))</f>
        <v/>
      </c>
      <c r="L305" s="10">
        <f>IF(J305="","",IF(OR(H305="Pago",H305="Recebido"),J305,0))</f>
        <v/>
      </c>
      <c r="M305" s="3" t="n"/>
    </row>
    <row r="306">
      <c r="A306" s="2" t="n"/>
      <c r="B306" s="3" t="n"/>
      <c r="C306" s="3" t="n"/>
      <c r="D306" s="4">
        <f>IF(C306="","",IFERROR(VLOOKUP(C306,'Categorias'!$A$2:$B$101,2,FALSE),"Não classificado"))</f>
        <v/>
      </c>
      <c r="E306" s="3" t="n"/>
      <c r="F306" s="3" t="n"/>
      <c r="G306" s="3" t="n"/>
      <c r="H306" s="3" t="n"/>
      <c r="I306" s="2" t="n"/>
      <c r="J306" s="5" t="n"/>
      <c r="K306" s="6">
        <f>IF(A306="","",TEXT(A306,"mm/yyyy"))</f>
        <v/>
      </c>
      <c r="L306" s="7">
        <f>IF(J306="","",IF(OR(H306="Pago",H306="Recebido"),J306,0))</f>
        <v/>
      </c>
      <c r="M306" s="3" t="n"/>
    </row>
    <row r="307">
      <c r="A307" s="2" t="n"/>
      <c r="B307" s="3" t="n"/>
      <c r="C307" s="3" t="n"/>
      <c r="D307" s="8">
        <f>IF(C307="","",IFERROR(VLOOKUP(C307,'Categorias'!$A$2:$B$101,2,FALSE),"Não classificado"))</f>
        <v/>
      </c>
      <c r="E307" s="3" t="n"/>
      <c r="F307" s="3" t="n"/>
      <c r="G307" s="3" t="n"/>
      <c r="H307" s="3" t="n"/>
      <c r="I307" s="2" t="n"/>
      <c r="J307" s="5" t="n"/>
      <c r="K307" s="9">
        <f>IF(A307="","",TEXT(A307,"mm/yyyy"))</f>
        <v/>
      </c>
      <c r="L307" s="10">
        <f>IF(J307="","",IF(OR(H307="Pago",H307="Recebido"),J307,0))</f>
        <v/>
      </c>
      <c r="M307" s="3" t="n"/>
    </row>
    <row r="308">
      <c r="A308" s="2" t="n"/>
      <c r="B308" s="3" t="n"/>
      <c r="C308" s="3" t="n"/>
      <c r="D308" s="4">
        <f>IF(C308="","",IFERROR(VLOOKUP(C308,'Categorias'!$A$2:$B$101,2,FALSE),"Não classificado"))</f>
        <v/>
      </c>
      <c r="E308" s="3" t="n"/>
      <c r="F308" s="3" t="n"/>
      <c r="G308" s="3" t="n"/>
      <c r="H308" s="3" t="n"/>
      <c r="I308" s="2" t="n"/>
      <c r="J308" s="5" t="n"/>
      <c r="K308" s="6">
        <f>IF(A308="","",TEXT(A308,"mm/yyyy"))</f>
        <v/>
      </c>
      <c r="L308" s="7">
        <f>IF(J308="","",IF(OR(H308="Pago",H308="Recebido"),J308,0))</f>
        <v/>
      </c>
      <c r="M308" s="3" t="n"/>
    </row>
    <row r="309">
      <c r="A309" s="2" t="n"/>
      <c r="B309" s="3" t="n"/>
      <c r="C309" s="3" t="n"/>
      <c r="D309" s="8">
        <f>IF(C309="","",IFERROR(VLOOKUP(C309,'Categorias'!$A$2:$B$101,2,FALSE),"Não classificado"))</f>
        <v/>
      </c>
      <c r="E309" s="3" t="n"/>
      <c r="F309" s="3" t="n"/>
      <c r="G309" s="3" t="n"/>
      <c r="H309" s="3" t="n"/>
      <c r="I309" s="2" t="n"/>
      <c r="J309" s="5" t="n"/>
      <c r="K309" s="9">
        <f>IF(A309="","",TEXT(A309,"mm/yyyy"))</f>
        <v/>
      </c>
      <c r="L309" s="10">
        <f>IF(J309="","",IF(OR(H309="Pago",H309="Recebido"),J309,0))</f>
        <v/>
      </c>
      <c r="M309" s="3" t="n"/>
    </row>
    <row r="310">
      <c r="A310" s="2" t="n"/>
      <c r="B310" s="3" t="n"/>
      <c r="C310" s="3" t="n"/>
      <c r="D310" s="4">
        <f>IF(C310="","",IFERROR(VLOOKUP(C310,'Categorias'!$A$2:$B$101,2,FALSE),"Não classificado"))</f>
        <v/>
      </c>
      <c r="E310" s="3" t="n"/>
      <c r="F310" s="3" t="n"/>
      <c r="G310" s="3" t="n"/>
      <c r="H310" s="3" t="n"/>
      <c r="I310" s="2" t="n"/>
      <c r="J310" s="5" t="n"/>
      <c r="K310" s="6">
        <f>IF(A310="","",TEXT(A310,"mm/yyyy"))</f>
        <v/>
      </c>
      <c r="L310" s="7">
        <f>IF(J310="","",IF(OR(H310="Pago",H310="Recebido"),J310,0))</f>
        <v/>
      </c>
      <c r="M310" s="3" t="n"/>
    </row>
    <row r="311">
      <c r="A311" s="2" t="n"/>
      <c r="B311" s="3" t="n"/>
      <c r="C311" s="3" t="n"/>
      <c r="D311" s="8">
        <f>IF(C311="","",IFERROR(VLOOKUP(C311,'Categorias'!$A$2:$B$101,2,FALSE),"Não classificado"))</f>
        <v/>
      </c>
      <c r="E311" s="3" t="n"/>
      <c r="F311" s="3" t="n"/>
      <c r="G311" s="3" t="n"/>
      <c r="H311" s="3" t="n"/>
      <c r="I311" s="2" t="n"/>
      <c r="J311" s="5" t="n"/>
      <c r="K311" s="9">
        <f>IF(A311="","",TEXT(A311,"mm/yyyy"))</f>
        <v/>
      </c>
      <c r="L311" s="10">
        <f>IF(J311="","",IF(OR(H311="Pago",H311="Recebido"),J311,0))</f>
        <v/>
      </c>
      <c r="M311" s="3" t="n"/>
    </row>
    <row r="312">
      <c r="A312" s="2" t="n"/>
      <c r="B312" s="3" t="n"/>
      <c r="C312" s="3" t="n"/>
      <c r="D312" s="4">
        <f>IF(C312="","",IFERROR(VLOOKUP(C312,'Categorias'!$A$2:$B$101,2,FALSE),"Não classificado"))</f>
        <v/>
      </c>
      <c r="E312" s="3" t="n"/>
      <c r="F312" s="3" t="n"/>
      <c r="G312" s="3" t="n"/>
      <c r="H312" s="3" t="n"/>
      <c r="I312" s="2" t="n"/>
      <c r="J312" s="5" t="n"/>
      <c r="K312" s="6">
        <f>IF(A312="","",TEXT(A312,"mm/yyyy"))</f>
        <v/>
      </c>
      <c r="L312" s="7">
        <f>IF(J312="","",IF(OR(H312="Pago",H312="Recebido"),J312,0))</f>
        <v/>
      </c>
      <c r="M312" s="3" t="n"/>
    </row>
    <row r="313">
      <c r="A313" s="2" t="n"/>
      <c r="B313" s="3" t="n"/>
      <c r="C313" s="3" t="n"/>
      <c r="D313" s="8">
        <f>IF(C313="","",IFERROR(VLOOKUP(C313,'Categorias'!$A$2:$B$101,2,FALSE),"Não classificado"))</f>
        <v/>
      </c>
      <c r="E313" s="3" t="n"/>
      <c r="F313" s="3" t="n"/>
      <c r="G313" s="3" t="n"/>
      <c r="H313" s="3" t="n"/>
      <c r="I313" s="2" t="n"/>
      <c r="J313" s="5" t="n"/>
      <c r="K313" s="9">
        <f>IF(A313="","",TEXT(A313,"mm/yyyy"))</f>
        <v/>
      </c>
      <c r="L313" s="10">
        <f>IF(J313="","",IF(OR(H313="Pago",H313="Recebido"),J313,0))</f>
        <v/>
      </c>
      <c r="M313" s="3" t="n"/>
    </row>
    <row r="314">
      <c r="A314" s="2" t="n"/>
      <c r="B314" s="3" t="n"/>
      <c r="C314" s="3" t="n"/>
      <c r="D314" s="4">
        <f>IF(C314="","",IFERROR(VLOOKUP(C314,'Categorias'!$A$2:$B$101,2,FALSE),"Não classificado"))</f>
        <v/>
      </c>
      <c r="E314" s="3" t="n"/>
      <c r="F314" s="3" t="n"/>
      <c r="G314" s="3" t="n"/>
      <c r="H314" s="3" t="n"/>
      <c r="I314" s="2" t="n"/>
      <c r="J314" s="5" t="n"/>
      <c r="K314" s="6">
        <f>IF(A314="","",TEXT(A314,"mm/yyyy"))</f>
        <v/>
      </c>
      <c r="L314" s="7">
        <f>IF(J314="","",IF(OR(H314="Pago",H314="Recebido"),J314,0))</f>
        <v/>
      </c>
      <c r="M314" s="3" t="n"/>
    </row>
    <row r="315">
      <c r="A315" s="2" t="n"/>
      <c r="B315" s="3" t="n"/>
      <c r="C315" s="3" t="n"/>
      <c r="D315" s="8">
        <f>IF(C315="","",IFERROR(VLOOKUP(C315,'Categorias'!$A$2:$B$101,2,FALSE),"Não classificado"))</f>
        <v/>
      </c>
      <c r="E315" s="3" t="n"/>
      <c r="F315" s="3" t="n"/>
      <c r="G315" s="3" t="n"/>
      <c r="H315" s="3" t="n"/>
      <c r="I315" s="2" t="n"/>
      <c r="J315" s="5" t="n"/>
      <c r="K315" s="9">
        <f>IF(A315="","",TEXT(A315,"mm/yyyy"))</f>
        <v/>
      </c>
      <c r="L315" s="10">
        <f>IF(J315="","",IF(OR(H315="Pago",H315="Recebido"),J315,0))</f>
        <v/>
      </c>
      <c r="M315" s="3" t="n"/>
    </row>
    <row r="316">
      <c r="A316" s="2" t="n"/>
      <c r="B316" s="3" t="n"/>
      <c r="C316" s="3" t="n"/>
      <c r="D316" s="4">
        <f>IF(C316="","",IFERROR(VLOOKUP(C316,'Categorias'!$A$2:$B$101,2,FALSE),"Não classificado"))</f>
        <v/>
      </c>
      <c r="E316" s="3" t="n"/>
      <c r="F316" s="3" t="n"/>
      <c r="G316" s="3" t="n"/>
      <c r="H316" s="3" t="n"/>
      <c r="I316" s="2" t="n"/>
      <c r="J316" s="5" t="n"/>
      <c r="K316" s="6">
        <f>IF(A316="","",TEXT(A316,"mm/yyyy"))</f>
        <v/>
      </c>
      <c r="L316" s="7">
        <f>IF(J316="","",IF(OR(H316="Pago",H316="Recebido"),J316,0))</f>
        <v/>
      </c>
      <c r="M316" s="3" t="n"/>
    </row>
    <row r="317">
      <c r="A317" s="2" t="n"/>
      <c r="B317" s="3" t="n"/>
      <c r="C317" s="3" t="n"/>
      <c r="D317" s="8">
        <f>IF(C317="","",IFERROR(VLOOKUP(C317,'Categorias'!$A$2:$B$101,2,FALSE),"Não classificado"))</f>
        <v/>
      </c>
      <c r="E317" s="3" t="n"/>
      <c r="F317" s="3" t="n"/>
      <c r="G317" s="3" t="n"/>
      <c r="H317" s="3" t="n"/>
      <c r="I317" s="2" t="n"/>
      <c r="J317" s="5" t="n"/>
      <c r="K317" s="9">
        <f>IF(A317="","",TEXT(A317,"mm/yyyy"))</f>
        <v/>
      </c>
      <c r="L317" s="10">
        <f>IF(J317="","",IF(OR(H317="Pago",H317="Recebido"),J317,0))</f>
        <v/>
      </c>
      <c r="M317" s="3" t="n"/>
    </row>
    <row r="318">
      <c r="A318" s="2" t="n"/>
      <c r="B318" s="3" t="n"/>
      <c r="C318" s="3" t="n"/>
      <c r="D318" s="4">
        <f>IF(C318="","",IFERROR(VLOOKUP(C318,'Categorias'!$A$2:$B$101,2,FALSE),"Não classificado"))</f>
        <v/>
      </c>
      <c r="E318" s="3" t="n"/>
      <c r="F318" s="3" t="n"/>
      <c r="G318" s="3" t="n"/>
      <c r="H318" s="3" t="n"/>
      <c r="I318" s="2" t="n"/>
      <c r="J318" s="5" t="n"/>
      <c r="K318" s="6">
        <f>IF(A318="","",TEXT(A318,"mm/yyyy"))</f>
        <v/>
      </c>
      <c r="L318" s="7">
        <f>IF(J318="","",IF(OR(H318="Pago",H318="Recebido"),J318,0))</f>
        <v/>
      </c>
      <c r="M318" s="3" t="n"/>
    </row>
    <row r="319">
      <c r="A319" s="2" t="n"/>
      <c r="B319" s="3" t="n"/>
      <c r="C319" s="3" t="n"/>
      <c r="D319" s="8">
        <f>IF(C319="","",IFERROR(VLOOKUP(C319,'Categorias'!$A$2:$B$101,2,FALSE),"Não classificado"))</f>
        <v/>
      </c>
      <c r="E319" s="3" t="n"/>
      <c r="F319" s="3" t="n"/>
      <c r="G319" s="3" t="n"/>
      <c r="H319" s="3" t="n"/>
      <c r="I319" s="2" t="n"/>
      <c r="J319" s="5" t="n"/>
      <c r="K319" s="9">
        <f>IF(A319="","",TEXT(A319,"mm/yyyy"))</f>
        <v/>
      </c>
      <c r="L319" s="10">
        <f>IF(J319="","",IF(OR(H319="Pago",H319="Recebido"),J319,0))</f>
        <v/>
      </c>
      <c r="M319" s="3" t="n"/>
    </row>
    <row r="320">
      <c r="A320" s="2" t="n"/>
      <c r="B320" s="3" t="n"/>
      <c r="C320" s="3" t="n"/>
      <c r="D320" s="4">
        <f>IF(C320="","",IFERROR(VLOOKUP(C320,'Categorias'!$A$2:$B$101,2,FALSE),"Não classificado"))</f>
        <v/>
      </c>
      <c r="E320" s="3" t="n"/>
      <c r="F320" s="3" t="n"/>
      <c r="G320" s="3" t="n"/>
      <c r="H320" s="3" t="n"/>
      <c r="I320" s="2" t="n"/>
      <c r="J320" s="5" t="n"/>
      <c r="K320" s="6">
        <f>IF(A320="","",TEXT(A320,"mm/yyyy"))</f>
        <v/>
      </c>
      <c r="L320" s="7">
        <f>IF(J320="","",IF(OR(H320="Pago",H320="Recebido"),J320,0))</f>
        <v/>
      </c>
      <c r="M320" s="3" t="n"/>
    </row>
    <row r="321">
      <c r="A321" s="2" t="n"/>
      <c r="B321" s="3" t="n"/>
      <c r="C321" s="3" t="n"/>
      <c r="D321" s="8">
        <f>IF(C321="","",IFERROR(VLOOKUP(C321,'Categorias'!$A$2:$B$101,2,FALSE),"Não classificado"))</f>
        <v/>
      </c>
      <c r="E321" s="3" t="n"/>
      <c r="F321" s="3" t="n"/>
      <c r="G321" s="3" t="n"/>
      <c r="H321" s="3" t="n"/>
      <c r="I321" s="2" t="n"/>
      <c r="J321" s="5" t="n"/>
      <c r="K321" s="9">
        <f>IF(A321="","",TEXT(A321,"mm/yyyy"))</f>
        <v/>
      </c>
      <c r="L321" s="10">
        <f>IF(J321="","",IF(OR(H321="Pago",H321="Recebido"),J321,0))</f>
        <v/>
      </c>
      <c r="M321" s="3" t="n"/>
    </row>
    <row r="322">
      <c r="A322" s="2" t="n"/>
      <c r="B322" s="3" t="n"/>
      <c r="C322" s="3" t="n"/>
      <c r="D322" s="4">
        <f>IF(C322="","",IFERROR(VLOOKUP(C322,'Categorias'!$A$2:$B$101,2,FALSE),"Não classificado"))</f>
        <v/>
      </c>
      <c r="E322" s="3" t="n"/>
      <c r="F322" s="3" t="n"/>
      <c r="G322" s="3" t="n"/>
      <c r="H322" s="3" t="n"/>
      <c r="I322" s="2" t="n"/>
      <c r="J322" s="5" t="n"/>
      <c r="K322" s="6">
        <f>IF(A322="","",TEXT(A322,"mm/yyyy"))</f>
        <v/>
      </c>
      <c r="L322" s="7">
        <f>IF(J322="","",IF(OR(H322="Pago",H322="Recebido"),J322,0))</f>
        <v/>
      </c>
      <c r="M322" s="3" t="n"/>
    </row>
    <row r="323">
      <c r="A323" s="2" t="n"/>
      <c r="B323" s="3" t="n"/>
      <c r="C323" s="3" t="n"/>
      <c r="D323" s="8">
        <f>IF(C323="","",IFERROR(VLOOKUP(C323,'Categorias'!$A$2:$B$101,2,FALSE),"Não classificado"))</f>
        <v/>
      </c>
      <c r="E323" s="3" t="n"/>
      <c r="F323" s="3" t="n"/>
      <c r="G323" s="3" t="n"/>
      <c r="H323" s="3" t="n"/>
      <c r="I323" s="2" t="n"/>
      <c r="J323" s="5" t="n"/>
      <c r="K323" s="9">
        <f>IF(A323="","",TEXT(A323,"mm/yyyy"))</f>
        <v/>
      </c>
      <c r="L323" s="10">
        <f>IF(J323="","",IF(OR(H323="Pago",H323="Recebido"),J323,0))</f>
        <v/>
      </c>
      <c r="M323" s="3" t="n"/>
    </row>
    <row r="324">
      <c r="A324" s="2" t="n"/>
      <c r="B324" s="3" t="n"/>
      <c r="C324" s="3" t="n"/>
      <c r="D324" s="4">
        <f>IF(C324="","",IFERROR(VLOOKUP(C324,'Categorias'!$A$2:$B$101,2,FALSE),"Não classificado"))</f>
        <v/>
      </c>
      <c r="E324" s="3" t="n"/>
      <c r="F324" s="3" t="n"/>
      <c r="G324" s="3" t="n"/>
      <c r="H324" s="3" t="n"/>
      <c r="I324" s="2" t="n"/>
      <c r="J324" s="5" t="n"/>
      <c r="K324" s="6">
        <f>IF(A324="","",TEXT(A324,"mm/yyyy"))</f>
        <v/>
      </c>
      <c r="L324" s="7">
        <f>IF(J324="","",IF(OR(H324="Pago",H324="Recebido"),J324,0))</f>
        <v/>
      </c>
      <c r="M324" s="3" t="n"/>
    </row>
    <row r="325">
      <c r="A325" s="2" t="n"/>
      <c r="B325" s="3" t="n"/>
      <c r="C325" s="3" t="n"/>
      <c r="D325" s="8">
        <f>IF(C325="","",IFERROR(VLOOKUP(C325,'Categorias'!$A$2:$B$101,2,FALSE),"Não classificado"))</f>
        <v/>
      </c>
      <c r="E325" s="3" t="n"/>
      <c r="F325" s="3" t="n"/>
      <c r="G325" s="3" t="n"/>
      <c r="H325" s="3" t="n"/>
      <c r="I325" s="2" t="n"/>
      <c r="J325" s="5" t="n"/>
      <c r="K325" s="9">
        <f>IF(A325="","",TEXT(A325,"mm/yyyy"))</f>
        <v/>
      </c>
      <c r="L325" s="10">
        <f>IF(J325="","",IF(OR(H325="Pago",H325="Recebido"),J325,0))</f>
        <v/>
      </c>
      <c r="M325" s="3" t="n"/>
    </row>
    <row r="326">
      <c r="A326" s="2" t="n"/>
      <c r="B326" s="3" t="n"/>
      <c r="C326" s="3" t="n"/>
      <c r="D326" s="4">
        <f>IF(C326="","",IFERROR(VLOOKUP(C326,'Categorias'!$A$2:$B$101,2,FALSE),"Não classificado"))</f>
        <v/>
      </c>
      <c r="E326" s="3" t="n"/>
      <c r="F326" s="3" t="n"/>
      <c r="G326" s="3" t="n"/>
      <c r="H326" s="3" t="n"/>
      <c r="I326" s="2" t="n"/>
      <c r="J326" s="5" t="n"/>
      <c r="K326" s="6">
        <f>IF(A326="","",TEXT(A326,"mm/yyyy"))</f>
        <v/>
      </c>
      <c r="L326" s="7">
        <f>IF(J326="","",IF(OR(H326="Pago",H326="Recebido"),J326,0))</f>
        <v/>
      </c>
      <c r="M326" s="3" t="n"/>
    </row>
    <row r="327">
      <c r="A327" s="2" t="n"/>
      <c r="B327" s="3" t="n"/>
      <c r="C327" s="3" t="n"/>
      <c r="D327" s="8">
        <f>IF(C327="","",IFERROR(VLOOKUP(C327,'Categorias'!$A$2:$B$101,2,FALSE),"Não classificado"))</f>
        <v/>
      </c>
      <c r="E327" s="3" t="n"/>
      <c r="F327" s="3" t="n"/>
      <c r="G327" s="3" t="n"/>
      <c r="H327" s="3" t="n"/>
      <c r="I327" s="2" t="n"/>
      <c r="J327" s="5" t="n"/>
      <c r="K327" s="9">
        <f>IF(A327="","",TEXT(A327,"mm/yyyy"))</f>
        <v/>
      </c>
      <c r="L327" s="10">
        <f>IF(J327="","",IF(OR(H327="Pago",H327="Recebido"),J327,0))</f>
        <v/>
      </c>
      <c r="M327" s="3" t="n"/>
    </row>
    <row r="328">
      <c r="A328" s="2" t="n"/>
      <c r="B328" s="3" t="n"/>
      <c r="C328" s="3" t="n"/>
      <c r="D328" s="4">
        <f>IF(C328="","",IFERROR(VLOOKUP(C328,'Categorias'!$A$2:$B$101,2,FALSE),"Não classificado"))</f>
        <v/>
      </c>
      <c r="E328" s="3" t="n"/>
      <c r="F328" s="3" t="n"/>
      <c r="G328" s="3" t="n"/>
      <c r="H328" s="3" t="n"/>
      <c r="I328" s="2" t="n"/>
      <c r="J328" s="5" t="n"/>
      <c r="K328" s="6">
        <f>IF(A328="","",TEXT(A328,"mm/yyyy"))</f>
        <v/>
      </c>
      <c r="L328" s="7">
        <f>IF(J328="","",IF(OR(H328="Pago",H328="Recebido"),J328,0))</f>
        <v/>
      </c>
      <c r="M328" s="3" t="n"/>
    </row>
    <row r="329">
      <c r="A329" s="2" t="n"/>
      <c r="B329" s="3" t="n"/>
      <c r="C329" s="3" t="n"/>
      <c r="D329" s="8">
        <f>IF(C329="","",IFERROR(VLOOKUP(C329,'Categorias'!$A$2:$B$101,2,FALSE),"Não classificado"))</f>
        <v/>
      </c>
      <c r="E329" s="3" t="n"/>
      <c r="F329" s="3" t="n"/>
      <c r="G329" s="3" t="n"/>
      <c r="H329" s="3" t="n"/>
      <c r="I329" s="2" t="n"/>
      <c r="J329" s="5" t="n"/>
      <c r="K329" s="9">
        <f>IF(A329="","",TEXT(A329,"mm/yyyy"))</f>
        <v/>
      </c>
      <c r="L329" s="10">
        <f>IF(J329="","",IF(OR(H329="Pago",H329="Recebido"),J329,0))</f>
        <v/>
      </c>
      <c r="M329" s="3" t="n"/>
    </row>
    <row r="330">
      <c r="A330" s="2" t="n"/>
      <c r="B330" s="3" t="n"/>
      <c r="C330" s="3" t="n"/>
      <c r="D330" s="4">
        <f>IF(C330="","",IFERROR(VLOOKUP(C330,'Categorias'!$A$2:$B$101,2,FALSE),"Não classificado"))</f>
        <v/>
      </c>
      <c r="E330" s="3" t="n"/>
      <c r="F330" s="3" t="n"/>
      <c r="G330" s="3" t="n"/>
      <c r="H330" s="3" t="n"/>
      <c r="I330" s="2" t="n"/>
      <c r="J330" s="5" t="n"/>
      <c r="K330" s="6">
        <f>IF(A330="","",TEXT(A330,"mm/yyyy"))</f>
        <v/>
      </c>
      <c r="L330" s="7">
        <f>IF(J330="","",IF(OR(H330="Pago",H330="Recebido"),J330,0))</f>
        <v/>
      </c>
      <c r="M330" s="3" t="n"/>
    </row>
    <row r="331">
      <c r="A331" s="2" t="n"/>
      <c r="B331" s="3" t="n"/>
      <c r="C331" s="3" t="n"/>
      <c r="D331" s="8">
        <f>IF(C331="","",IFERROR(VLOOKUP(C331,'Categorias'!$A$2:$B$101,2,FALSE),"Não classificado"))</f>
        <v/>
      </c>
      <c r="E331" s="3" t="n"/>
      <c r="F331" s="3" t="n"/>
      <c r="G331" s="3" t="n"/>
      <c r="H331" s="3" t="n"/>
      <c r="I331" s="2" t="n"/>
      <c r="J331" s="5" t="n"/>
      <c r="K331" s="9">
        <f>IF(A331="","",TEXT(A331,"mm/yyyy"))</f>
        <v/>
      </c>
      <c r="L331" s="10">
        <f>IF(J331="","",IF(OR(H331="Pago",H331="Recebido"),J331,0))</f>
        <v/>
      </c>
      <c r="M331" s="3" t="n"/>
    </row>
    <row r="332">
      <c r="A332" s="2" t="n"/>
      <c r="B332" s="3" t="n"/>
      <c r="C332" s="3" t="n"/>
      <c r="D332" s="4">
        <f>IF(C332="","",IFERROR(VLOOKUP(C332,'Categorias'!$A$2:$B$101,2,FALSE),"Não classificado"))</f>
        <v/>
      </c>
      <c r="E332" s="3" t="n"/>
      <c r="F332" s="3" t="n"/>
      <c r="G332" s="3" t="n"/>
      <c r="H332" s="3" t="n"/>
      <c r="I332" s="2" t="n"/>
      <c r="J332" s="5" t="n"/>
      <c r="K332" s="6">
        <f>IF(A332="","",TEXT(A332,"mm/yyyy"))</f>
        <v/>
      </c>
      <c r="L332" s="7">
        <f>IF(J332="","",IF(OR(H332="Pago",H332="Recebido"),J332,0))</f>
        <v/>
      </c>
      <c r="M332" s="3" t="n"/>
    </row>
    <row r="333">
      <c r="A333" s="2" t="n"/>
      <c r="B333" s="3" t="n"/>
      <c r="C333" s="3" t="n"/>
      <c r="D333" s="8">
        <f>IF(C333="","",IFERROR(VLOOKUP(C333,'Categorias'!$A$2:$B$101,2,FALSE),"Não classificado"))</f>
        <v/>
      </c>
      <c r="E333" s="3" t="n"/>
      <c r="F333" s="3" t="n"/>
      <c r="G333" s="3" t="n"/>
      <c r="H333" s="3" t="n"/>
      <c r="I333" s="2" t="n"/>
      <c r="J333" s="5" t="n"/>
      <c r="K333" s="9">
        <f>IF(A333="","",TEXT(A333,"mm/yyyy"))</f>
        <v/>
      </c>
      <c r="L333" s="10">
        <f>IF(J333="","",IF(OR(H333="Pago",H333="Recebido"),J333,0))</f>
        <v/>
      </c>
      <c r="M333" s="3" t="n"/>
    </row>
    <row r="334">
      <c r="A334" s="2" t="n"/>
      <c r="B334" s="3" t="n"/>
      <c r="C334" s="3" t="n"/>
      <c r="D334" s="4">
        <f>IF(C334="","",IFERROR(VLOOKUP(C334,'Categorias'!$A$2:$B$101,2,FALSE),"Não classificado"))</f>
        <v/>
      </c>
      <c r="E334" s="3" t="n"/>
      <c r="F334" s="3" t="n"/>
      <c r="G334" s="3" t="n"/>
      <c r="H334" s="3" t="n"/>
      <c r="I334" s="2" t="n"/>
      <c r="J334" s="5" t="n"/>
      <c r="K334" s="6">
        <f>IF(A334="","",TEXT(A334,"mm/yyyy"))</f>
        <v/>
      </c>
      <c r="L334" s="7">
        <f>IF(J334="","",IF(OR(H334="Pago",H334="Recebido"),J334,0))</f>
        <v/>
      </c>
      <c r="M334" s="3" t="n"/>
    </row>
    <row r="335">
      <c r="A335" s="2" t="n"/>
      <c r="B335" s="3" t="n"/>
      <c r="C335" s="3" t="n"/>
      <c r="D335" s="8">
        <f>IF(C335="","",IFERROR(VLOOKUP(C335,'Categorias'!$A$2:$B$101,2,FALSE),"Não classificado"))</f>
        <v/>
      </c>
      <c r="E335" s="3" t="n"/>
      <c r="F335" s="3" t="n"/>
      <c r="G335" s="3" t="n"/>
      <c r="H335" s="3" t="n"/>
      <c r="I335" s="2" t="n"/>
      <c r="J335" s="5" t="n"/>
      <c r="K335" s="9">
        <f>IF(A335="","",TEXT(A335,"mm/yyyy"))</f>
        <v/>
      </c>
      <c r="L335" s="10">
        <f>IF(J335="","",IF(OR(H335="Pago",H335="Recebido"),J335,0))</f>
        <v/>
      </c>
      <c r="M335" s="3" t="n"/>
    </row>
    <row r="336">
      <c r="A336" s="2" t="n"/>
      <c r="B336" s="3" t="n"/>
      <c r="C336" s="3" t="n"/>
      <c r="D336" s="4">
        <f>IF(C336="","",IFERROR(VLOOKUP(C336,'Categorias'!$A$2:$B$101,2,FALSE),"Não classificado"))</f>
        <v/>
      </c>
      <c r="E336" s="3" t="n"/>
      <c r="F336" s="3" t="n"/>
      <c r="G336" s="3" t="n"/>
      <c r="H336" s="3" t="n"/>
      <c r="I336" s="2" t="n"/>
      <c r="J336" s="5" t="n"/>
      <c r="K336" s="6">
        <f>IF(A336="","",TEXT(A336,"mm/yyyy"))</f>
        <v/>
      </c>
      <c r="L336" s="7">
        <f>IF(J336="","",IF(OR(H336="Pago",H336="Recebido"),J336,0))</f>
        <v/>
      </c>
      <c r="M336" s="3" t="n"/>
    </row>
    <row r="337">
      <c r="A337" s="2" t="n"/>
      <c r="B337" s="3" t="n"/>
      <c r="C337" s="3" t="n"/>
      <c r="D337" s="8">
        <f>IF(C337="","",IFERROR(VLOOKUP(C337,'Categorias'!$A$2:$B$101,2,FALSE),"Não classificado"))</f>
        <v/>
      </c>
      <c r="E337" s="3" t="n"/>
      <c r="F337" s="3" t="n"/>
      <c r="G337" s="3" t="n"/>
      <c r="H337" s="3" t="n"/>
      <c r="I337" s="2" t="n"/>
      <c r="J337" s="5" t="n"/>
      <c r="K337" s="9">
        <f>IF(A337="","",TEXT(A337,"mm/yyyy"))</f>
        <v/>
      </c>
      <c r="L337" s="10">
        <f>IF(J337="","",IF(OR(H337="Pago",H337="Recebido"),J337,0))</f>
        <v/>
      </c>
      <c r="M337" s="3" t="n"/>
    </row>
    <row r="338">
      <c r="A338" s="2" t="n"/>
      <c r="B338" s="3" t="n"/>
      <c r="C338" s="3" t="n"/>
      <c r="D338" s="4">
        <f>IF(C338="","",IFERROR(VLOOKUP(C338,'Categorias'!$A$2:$B$101,2,FALSE),"Não classificado"))</f>
        <v/>
      </c>
      <c r="E338" s="3" t="n"/>
      <c r="F338" s="3" t="n"/>
      <c r="G338" s="3" t="n"/>
      <c r="H338" s="3" t="n"/>
      <c r="I338" s="2" t="n"/>
      <c r="J338" s="5" t="n"/>
      <c r="K338" s="6">
        <f>IF(A338="","",TEXT(A338,"mm/yyyy"))</f>
        <v/>
      </c>
      <c r="L338" s="7">
        <f>IF(J338="","",IF(OR(H338="Pago",H338="Recebido"),J338,0))</f>
        <v/>
      </c>
      <c r="M338" s="3" t="n"/>
    </row>
    <row r="339">
      <c r="A339" s="2" t="n"/>
      <c r="B339" s="3" t="n"/>
      <c r="C339" s="3" t="n"/>
      <c r="D339" s="8">
        <f>IF(C339="","",IFERROR(VLOOKUP(C339,'Categorias'!$A$2:$B$101,2,FALSE),"Não classificado"))</f>
        <v/>
      </c>
      <c r="E339" s="3" t="n"/>
      <c r="F339" s="3" t="n"/>
      <c r="G339" s="3" t="n"/>
      <c r="H339" s="3" t="n"/>
      <c r="I339" s="2" t="n"/>
      <c r="J339" s="5" t="n"/>
      <c r="K339" s="9">
        <f>IF(A339="","",TEXT(A339,"mm/yyyy"))</f>
        <v/>
      </c>
      <c r="L339" s="10">
        <f>IF(J339="","",IF(OR(H339="Pago",H339="Recebido"),J339,0))</f>
        <v/>
      </c>
      <c r="M339" s="3" t="n"/>
    </row>
    <row r="340">
      <c r="A340" s="2" t="n"/>
      <c r="B340" s="3" t="n"/>
      <c r="C340" s="3" t="n"/>
      <c r="D340" s="4">
        <f>IF(C340="","",IFERROR(VLOOKUP(C340,'Categorias'!$A$2:$B$101,2,FALSE),"Não classificado"))</f>
        <v/>
      </c>
      <c r="E340" s="3" t="n"/>
      <c r="F340" s="3" t="n"/>
      <c r="G340" s="3" t="n"/>
      <c r="H340" s="3" t="n"/>
      <c r="I340" s="2" t="n"/>
      <c r="J340" s="5" t="n"/>
      <c r="K340" s="6">
        <f>IF(A340="","",TEXT(A340,"mm/yyyy"))</f>
        <v/>
      </c>
      <c r="L340" s="7">
        <f>IF(J340="","",IF(OR(H340="Pago",H340="Recebido"),J340,0))</f>
        <v/>
      </c>
      <c r="M340" s="3" t="n"/>
    </row>
    <row r="341">
      <c r="A341" s="2" t="n"/>
      <c r="B341" s="3" t="n"/>
      <c r="C341" s="3" t="n"/>
      <c r="D341" s="8">
        <f>IF(C341="","",IFERROR(VLOOKUP(C341,'Categorias'!$A$2:$B$101,2,FALSE),"Não classificado"))</f>
        <v/>
      </c>
      <c r="E341" s="3" t="n"/>
      <c r="F341" s="3" t="n"/>
      <c r="G341" s="3" t="n"/>
      <c r="H341" s="3" t="n"/>
      <c r="I341" s="2" t="n"/>
      <c r="J341" s="5" t="n"/>
      <c r="K341" s="9">
        <f>IF(A341="","",TEXT(A341,"mm/yyyy"))</f>
        <v/>
      </c>
      <c r="L341" s="10">
        <f>IF(J341="","",IF(OR(H341="Pago",H341="Recebido"),J341,0))</f>
        <v/>
      </c>
      <c r="M341" s="3" t="n"/>
    </row>
    <row r="342">
      <c r="A342" s="2" t="n"/>
      <c r="B342" s="3" t="n"/>
      <c r="C342" s="3" t="n"/>
      <c r="D342" s="4">
        <f>IF(C342="","",IFERROR(VLOOKUP(C342,'Categorias'!$A$2:$B$101,2,FALSE),"Não classificado"))</f>
        <v/>
      </c>
      <c r="E342" s="3" t="n"/>
      <c r="F342" s="3" t="n"/>
      <c r="G342" s="3" t="n"/>
      <c r="H342" s="3" t="n"/>
      <c r="I342" s="2" t="n"/>
      <c r="J342" s="5" t="n"/>
      <c r="K342" s="6">
        <f>IF(A342="","",TEXT(A342,"mm/yyyy"))</f>
        <v/>
      </c>
      <c r="L342" s="7">
        <f>IF(J342="","",IF(OR(H342="Pago",H342="Recebido"),J342,0))</f>
        <v/>
      </c>
      <c r="M342" s="3" t="n"/>
    </row>
    <row r="343">
      <c r="A343" s="2" t="n"/>
      <c r="B343" s="3" t="n"/>
      <c r="C343" s="3" t="n"/>
      <c r="D343" s="8">
        <f>IF(C343="","",IFERROR(VLOOKUP(C343,'Categorias'!$A$2:$B$101,2,FALSE),"Não classificado"))</f>
        <v/>
      </c>
      <c r="E343" s="3" t="n"/>
      <c r="F343" s="3" t="n"/>
      <c r="G343" s="3" t="n"/>
      <c r="H343" s="3" t="n"/>
      <c r="I343" s="2" t="n"/>
      <c r="J343" s="5" t="n"/>
      <c r="K343" s="9">
        <f>IF(A343="","",TEXT(A343,"mm/yyyy"))</f>
        <v/>
      </c>
      <c r="L343" s="10">
        <f>IF(J343="","",IF(OR(H343="Pago",H343="Recebido"),J343,0))</f>
        <v/>
      </c>
      <c r="M343" s="3" t="n"/>
    </row>
    <row r="344">
      <c r="A344" s="2" t="n"/>
      <c r="B344" s="3" t="n"/>
      <c r="C344" s="3" t="n"/>
      <c r="D344" s="4">
        <f>IF(C344="","",IFERROR(VLOOKUP(C344,'Categorias'!$A$2:$B$101,2,FALSE),"Não classificado"))</f>
        <v/>
      </c>
      <c r="E344" s="3" t="n"/>
      <c r="F344" s="3" t="n"/>
      <c r="G344" s="3" t="n"/>
      <c r="H344" s="3" t="n"/>
      <c r="I344" s="2" t="n"/>
      <c r="J344" s="5" t="n"/>
      <c r="K344" s="6">
        <f>IF(A344="","",TEXT(A344,"mm/yyyy"))</f>
        <v/>
      </c>
      <c r="L344" s="7">
        <f>IF(J344="","",IF(OR(H344="Pago",H344="Recebido"),J344,0))</f>
        <v/>
      </c>
      <c r="M344" s="3" t="n"/>
    </row>
    <row r="345">
      <c r="A345" s="2" t="n"/>
      <c r="B345" s="3" t="n"/>
      <c r="C345" s="3" t="n"/>
      <c r="D345" s="8">
        <f>IF(C345="","",IFERROR(VLOOKUP(C345,'Categorias'!$A$2:$B$101,2,FALSE),"Não classificado"))</f>
        <v/>
      </c>
      <c r="E345" s="3" t="n"/>
      <c r="F345" s="3" t="n"/>
      <c r="G345" s="3" t="n"/>
      <c r="H345" s="3" t="n"/>
      <c r="I345" s="2" t="n"/>
      <c r="J345" s="5" t="n"/>
      <c r="K345" s="9">
        <f>IF(A345="","",TEXT(A345,"mm/yyyy"))</f>
        <v/>
      </c>
      <c r="L345" s="10">
        <f>IF(J345="","",IF(OR(H345="Pago",H345="Recebido"),J345,0))</f>
        <v/>
      </c>
      <c r="M345" s="3" t="n"/>
    </row>
    <row r="346">
      <c r="A346" s="2" t="n"/>
      <c r="B346" s="3" t="n"/>
      <c r="C346" s="3" t="n"/>
      <c r="D346" s="4">
        <f>IF(C346="","",IFERROR(VLOOKUP(C346,'Categorias'!$A$2:$B$101,2,FALSE),"Não classificado"))</f>
        <v/>
      </c>
      <c r="E346" s="3" t="n"/>
      <c r="F346" s="3" t="n"/>
      <c r="G346" s="3" t="n"/>
      <c r="H346" s="3" t="n"/>
      <c r="I346" s="2" t="n"/>
      <c r="J346" s="5" t="n"/>
      <c r="K346" s="6">
        <f>IF(A346="","",TEXT(A346,"mm/yyyy"))</f>
        <v/>
      </c>
      <c r="L346" s="7">
        <f>IF(J346="","",IF(OR(H346="Pago",H346="Recebido"),J346,0))</f>
        <v/>
      </c>
      <c r="M346" s="3" t="n"/>
    </row>
    <row r="347">
      <c r="A347" s="2" t="n"/>
      <c r="B347" s="3" t="n"/>
      <c r="C347" s="3" t="n"/>
      <c r="D347" s="8">
        <f>IF(C347="","",IFERROR(VLOOKUP(C347,'Categorias'!$A$2:$B$101,2,FALSE),"Não classificado"))</f>
        <v/>
      </c>
      <c r="E347" s="3" t="n"/>
      <c r="F347" s="3" t="n"/>
      <c r="G347" s="3" t="n"/>
      <c r="H347" s="3" t="n"/>
      <c r="I347" s="2" t="n"/>
      <c r="J347" s="5" t="n"/>
      <c r="K347" s="9">
        <f>IF(A347="","",TEXT(A347,"mm/yyyy"))</f>
        <v/>
      </c>
      <c r="L347" s="10">
        <f>IF(J347="","",IF(OR(H347="Pago",H347="Recebido"),J347,0))</f>
        <v/>
      </c>
      <c r="M347" s="3" t="n"/>
    </row>
    <row r="348">
      <c r="A348" s="2" t="n"/>
      <c r="B348" s="3" t="n"/>
      <c r="C348" s="3" t="n"/>
      <c r="D348" s="4">
        <f>IF(C348="","",IFERROR(VLOOKUP(C348,'Categorias'!$A$2:$B$101,2,FALSE),"Não classificado"))</f>
        <v/>
      </c>
      <c r="E348" s="3" t="n"/>
      <c r="F348" s="3" t="n"/>
      <c r="G348" s="3" t="n"/>
      <c r="H348" s="3" t="n"/>
      <c r="I348" s="2" t="n"/>
      <c r="J348" s="5" t="n"/>
      <c r="K348" s="6">
        <f>IF(A348="","",TEXT(A348,"mm/yyyy"))</f>
        <v/>
      </c>
      <c r="L348" s="7">
        <f>IF(J348="","",IF(OR(H348="Pago",H348="Recebido"),J348,0))</f>
        <v/>
      </c>
      <c r="M348" s="3" t="n"/>
    </row>
    <row r="349">
      <c r="A349" s="2" t="n"/>
      <c r="B349" s="3" t="n"/>
      <c r="C349" s="3" t="n"/>
      <c r="D349" s="8">
        <f>IF(C349="","",IFERROR(VLOOKUP(C349,'Categorias'!$A$2:$B$101,2,FALSE),"Não classificado"))</f>
        <v/>
      </c>
      <c r="E349" s="3" t="n"/>
      <c r="F349" s="3" t="n"/>
      <c r="G349" s="3" t="n"/>
      <c r="H349" s="3" t="n"/>
      <c r="I349" s="2" t="n"/>
      <c r="J349" s="5" t="n"/>
      <c r="K349" s="9">
        <f>IF(A349="","",TEXT(A349,"mm/yyyy"))</f>
        <v/>
      </c>
      <c r="L349" s="10">
        <f>IF(J349="","",IF(OR(H349="Pago",H349="Recebido"),J349,0))</f>
        <v/>
      </c>
      <c r="M349" s="3" t="n"/>
    </row>
    <row r="350">
      <c r="A350" s="2" t="n"/>
      <c r="B350" s="3" t="n"/>
      <c r="C350" s="3" t="n"/>
      <c r="D350" s="4">
        <f>IF(C350="","",IFERROR(VLOOKUP(C350,'Categorias'!$A$2:$B$101,2,FALSE),"Não classificado"))</f>
        <v/>
      </c>
      <c r="E350" s="3" t="n"/>
      <c r="F350" s="3" t="n"/>
      <c r="G350" s="3" t="n"/>
      <c r="H350" s="3" t="n"/>
      <c r="I350" s="2" t="n"/>
      <c r="J350" s="5" t="n"/>
      <c r="K350" s="6">
        <f>IF(A350="","",TEXT(A350,"mm/yyyy"))</f>
        <v/>
      </c>
      <c r="L350" s="7">
        <f>IF(J350="","",IF(OR(H350="Pago",H350="Recebido"),J350,0))</f>
        <v/>
      </c>
      <c r="M350" s="3" t="n"/>
    </row>
    <row r="351">
      <c r="A351" s="2" t="n"/>
      <c r="B351" s="3" t="n"/>
      <c r="C351" s="3" t="n"/>
      <c r="D351" s="8">
        <f>IF(C351="","",IFERROR(VLOOKUP(C351,'Categorias'!$A$2:$B$101,2,FALSE),"Não classificado"))</f>
        <v/>
      </c>
      <c r="E351" s="3" t="n"/>
      <c r="F351" s="3" t="n"/>
      <c r="G351" s="3" t="n"/>
      <c r="H351" s="3" t="n"/>
      <c r="I351" s="2" t="n"/>
      <c r="J351" s="5" t="n"/>
      <c r="K351" s="9">
        <f>IF(A351="","",TEXT(A351,"mm/yyyy"))</f>
        <v/>
      </c>
      <c r="L351" s="10">
        <f>IF(J351="","",IF(OR(H351="Pago",H351="Recebido"),J351,0))</f>
        <v/>
      </c>
      <c r="M351" s="3" t="n"/>
    </row>
    <row r="352">
      <c r="A352" s="2" t="n"/>
      <c r="B352" s="3" t="n"/>
      <c r="C352" s="3" t="n"/>
      <c r="D352" s="4">
        <f>IF(C352="","",IFERROR(VLOOKUP(C352,'Categorias'!$A$2:$B$101,2,FALSE),"Não classificado"))</f>
        <v/>
      </c>
      <c r="E352" s="3" t="n"/>
      <c r="F352" s="3" t="n"/>
      <c r="G352" s="3" t="n"/>
      <c r="H352" s="3" t="n"/>
      <c r="I352" s="2" t="n"/>
      <c r="J352" s="5" t="n"/>
      <c r="K352" s="6">
        <f>IF(A352="","",TEXT(A352,"mm/yyyy"))</f>
        <v/>
      </c>
      <c r="L352" s="7">
        <f>IF(J352="","",IF(OR(H352="Pago",H352="Recebido"),J352,0))</f>
        <v/>
      </c>
      <c r="M352" s="3" t="n"/>
    </row>
    <row r="353">
      <c r="A353" s="2" t="n"/>
      <c r="B353" s="3" t="n"/>
      <c r="C353" s="3" t="n"/>
      <c r="D353" s="8">
        <f>IF(C353="","",IFERROR(VLOOKUP(C353,'Categorias'!$A$2:$B$101,2,FALSE),"Não classificado"))</f>
        <v/>
      </c>
      <c r="E353" s="3" t="n"/>
      <c r="F353" s="3" t="n"/>
      <c r="G353" s="3" t="n"/>
      <c r="H353" s="3" t="n"/>
      <c r="I353" s="2" t="n"/>
      <c r="J353" s="5" t="n"/>
      <c r="K353" s="9">
        <f>IF(A353="","",TEXT(A353,"mm/yyyy"))</f>
        <v/>
      </c>
      <c r="L353" s="10">
        <f>IF(J353="","",IF(OR(H353="Pago",H353="Recebido"),J353,0))</f>
        <v/>
      </c>
      <c r="M353" s="3" t="n"/>
    </row>
    <row r="354">
      <c r="A354" s="2" t="n"/>
      <c r="B354" s="3" t="n"/>
      <c r="C354" s="3" t="n"/>
      <c r="D354" s="4">
        <f>IF(C354="","",IFERROR(VLOOKUP(C354,'Categorias'!$A$2:$B$101,2,FALSE),"Não classificado"))</f>
        <v/>
      </c>
      <c r="E354" s="3" t="n"/>
      <c r="F354" s="3" t="n"/>
      <c r="G354" s="3" t="n"/>
      <c r="H354" s="3" t="n"/>
      <c r="I354" s="2" t="n"/>
      <c r="J354" s="5" t="n"/>
      <c r="K354" s="6">
        <f>IF(A354="","",TEXT(A354,"mm/yyyy"))</f>
        <v/>
      </c>
      <c r="L354" s="7">
        <f>IF(J354="","",IF(OR(H354="Pago",H354="Recebido"),J354,0))</f>
        <v/>
      </c>
      <c r="M354" s="3" t="n"/>
    </row>
    <row r="355">
      <c r="A355" s="2" t="n"/>
      <c r="B355" s="3" t="n"/>
      <c r="C355" s="3" t="n"/>
      <c r="D355" s="8">
        <f>IF(C355="","",IFERROR(VLOOKUP(C355,'Categorias'!$A$2:$B$101,2,FALSE),"Não classificado"))</f>
        <v/>
      </c>
      <c r="E355" s="3" t="n"/>
      <c r="F355" s="3" t="n"/>
      <c r="G355" s="3" t="n"/>
      <c r="H355" s="3" t="n"/>
      <c r="I355" s="2" t="n"/>
      <c r="J355" s="5" t="n"/>
      <c r="K355" s="9">
        <f>IF(A355="","",TEXT(A355,"mm/yyyy"))</f>
        <v/>
      </c>
      <c r="L355" s="10">
        <f>IF(J355="","",IF(OR(H355="Pago",H355="Recebido"),J355,0))</f>
        <v/>
      </c>
      <c r="M355" s="3" t="n"/>
    </row>
    <row r="356">
      <c r="A356" s="2" t="n"/>
      <c r="B356" s="3" t="n"/>
      <c r="C356" s="3" t="n"/>
      <c r="D356" s="4">
        <f>IF(C356="","",IFERROR(VLOOKUP(C356,'Categorias'!$A$2:$B$101,2,FALSE),"Não classificado"))</f>
        <v/>
      </c>
      <c r="E356" s="3" t="n"/>
      <c r="F356" s="3" t="n"/>
      <c r="G356" s="3" t="n"/>
      <c r="H356" s="3" t="n"/>
      <c r="I356" s="2" t="n"/>
      <c r="J356" s="5" t="n"/>
      <c r="K356" s="6">
        <f>IF(A356="","",TEXT(A356,"mm/yyyy"))</f>
        <v/>
      </c>
      <c r="L356" s="7">
        <f>IF(J356="","",IF(OR(H356="Pago",H356="Recebido"),J356,0))</f>
        <v/>
      </c>
      <c r="M356" s="3" t="n"/>
    </row>
    <row r="357">
      <c r="A357" s="2" t="n"/>
      <c r="B357" s="3" t="n"/>
      <c r="C357" s="3" t="n"/>
      <c r="D357" s="8">
        <f>IF(C357="","",IFERROR(VLOOKUP(C357,'Categorias'!$A$2:$B$101,2,FALSE),"Não classificado"))</f>
        <v/>
      </c>
      <c r="E357" s="3" t="n"/>
      <c r="F357" s="3" t="n"/>
      <c r="G357" s="3" t="n"/>
      <c r="H357" s="3" t="n"/>
      <c r="I357" s="2" t="n"/>
      <c r="J357" s="5" t="n"/>
      <c r="K357" s="9">
        <f>IF(A357="","",TEXT(A357,"mm/yyyy"))</f>
        <v/>
      </c>
      <c r="L357" s="10">
        <f>IF(J357="","",IF(OR(H357="Pago",H357="Recebido"),J357,0))</f>
        <v/>
      </c>
      <c r="M357" s="3" t="n"/>
    </row>
    <row r="358">
      <c r="A358" s="2" t="n"/>
      <c r="B358" s="3" t="n"/>
      <c r="C358" s="3" t="n"/>
      <c r="D358" s="4">
        <f>IF(C358="","",IFERROR(VLOOKUP(C358,'Categorias'!$A$2:$B$101,2,FALSE),"Não classificado"))</f>
        <v/>
      </c>
      <c r="E358" s="3" t="n"/>
      <c r="F358" s="3" t="n"/>
      <c r="G358" s="3" t="n"/>
      <c r="H358" s="3" t="n"/>
      <c r="I358" s="2" t="n"/>
      <c r="J358" s="5" t="n"/>
      <c r="K358" s="6">
        <f>IF(A358="","",TEXT(A358,"mm/yyyy"))</f>
        <v/>
      </c>
      <c r="L358" s="7">
        <f>IF(J358="","",IF(OR(H358="Pago",H358="Recebido"),J358,0))</f>
        <v/>
      </c>
      <c r="M358" s="3" t="n"/>
    </row>
    <row r="359">
      <c r="A359" s="2" t="n"/>
      <c r="B359" s="3" t="n"/>
      <c r="C359" s="3" t="n"/>
      <c r="D359" s="8">
        <f>IF(C359="","",IFERROR(VLOOKUP(C359,'Categorias'!$A$2:$B$101,2,FALSE),"Não classificado"))</f>
        <v/>
      </c>
      <c r="E359" s="3" t="n"/>
      <c r="F359" s="3" t="n"/>
      <c r="G359" s="3" t="n"/>
      <c r="H359" s="3" t="n"/>
      <c r="I359" s="2" t="n"/>
      <c r="J359" s="5" t="n"/>
      <c r="K359" s="9">
        <f>IF(A359="","",TEXT(A359,"mm/yyyy"))</f>
        <v/>
      </c>
      <c r="L359" s="10">
        <f>IF(J359="","",IF(OR(H359="Pago",H359="Recebido"),J359,0))</f>
        <v/>
      </c>
      <c r="M359" s="3" t="n"/>
    </row>
    <row r="360">
      <c r="A360" s="2" t="n"/>
      <c r="B360" s="3" t="n"/>
      <c r="C360" s="3" t="n"/>
      <c r="D360" s="4">
        <f>IF(C360="","",IFERROR(VLOOKUP(C360,'Categorias'!$A$2:$B$101,2,FALSE),"Não classificado"))</f>
        <v/>
      </c>
      <c r="E360" s="3" t="n"/>
      <c r="F360" s="3" t="n"/>
      <c r="G360" s="3" t="n"/>
      <c r="H360" s="3" t="n"/>
      <c r="I360" s="2" t="n"/>
      <c r="J360" s="5" t="n"/>
      <c r="K360" s="6">
        <f>IF(A360="","",TEXT(A360,"mm/yyyy"))</f>
        <v/>
      </c>
      <c r="L360" s="7">
        <f>IF(J360="","",IF(OR(H360="Pago",H360="Recebido"),J360,0))</f>
        <v/>
      </c>
      <c r="M360" s="3" t="n"/>
    </row>
    <row r="361">
      <c r="A361" s="2" t="n"/>
      <c r="B361" s="3" t="n"/>
      <c r="C361" s="3" t="n"/>
      <c r="D361" s="8">
        <f>IF(C361="","",IFERROR(VLOOKUP(C361,'Categorias'!$A$2:$B$101,2,FALSE),"Não classificado"))</f>
        <v/>
      </c>
      <c r="E361" s="3" t="n"/>
      <c r="F361" s="3" t="n"/>
      <c r="G361" s="3" t="n"/>
      <c r="H361" s="3" t="n"/>
      <c r="I361" s="2" t="n"/>
      <c r="J361" s="5" t="n"/>
      <c r="K361" s="9">
        <f>IF(A361="","",TEXT(A361,"mm/yyyy"))</f>
        <v/>
      </c>
      <c r="L361" s="10">
        <f>IF(J361="","",IF(OR(H361="Pago",H361="Recebido"),J361,0))</f>
        <v/>
      </c>
      <c r="M361" s="3" t="n"/>
    </row>
    <row r="362">
      <c r="A362" s="2" t="n"/>
      <c r="B362" s="3" t="n"/>
      <c r="C362" s="3" t="n"/>
      <c r="D362" s="4">
        <f>IF(C362="","",IFERROR(VLOOKUP(C362,'Categorias'!$A$2:$B$101,2,FALSE),"Não classificado"))</f>
        <v/>
      </c>
      <c r="E362" s="3" t="n"/>
      <c r="F362" s="3" t="n"/>
      <c r="G362" s="3" t="n"/>
      <c r="H362" s="3" t="n"/>
      <c r="I362" s="2" t="n"/>
      <c r="J362" s="5" t="n"/>
      <c r="K362" s="6">
        <f>IF(A362="","",TEXT(A362,"mm/yyyy"))</f>
        <v/>
      </c>
      <c r="L362" s="7">
        <f>IF(J362="","",IF(OR(H362="Pago",H362="Recebido"),J362,0))</f>
        <v/>
      </c>
      <c r="M362" s="3" t="n"/>
    </row>
    <row r="363">
      <c r="A363" s="2" t="n"/>
      <c r="B363" s="3" t="n"/>
      <c r="C363" s="3" t="n"/>
      <c r="D363" s="8">
        <f>IF(C363="","",IFERROR(VLOOKUP(C363,'Categorias'!$A$2:$B$101,2,FALSE),"Não classificado"))</f>
        <v/>
      </c>
      <c r="E363" s="3" t="n"/>
      <c r="F363" s="3" t="n"/>
      <c r="G363" s="3" t="n"/>
      <c r="H363" s="3" t="n"/>
      <c r="I363" s="2" t="n"/>
      <c r="J363" s="5" t="n"/>
      <c r="K363" s="9">
        <f>IF(A363="","",TEXT(A363,"mm/yyyy"))</f>
        <v/>
      </c>
      <c r="L363" s="10">
        <f>IF(J363="","",IF(OR(H363="Pago",H363="Recebido"),J363,0))</f>
        <v/>
      </c>
      <c r="M363" s="3" t="n"/>
    </row>
    <row r="364">
      <c r="A364" s="2" t="n"/>
      <c r="B364" s="3" t="n"/>
      <c r="C364" s="3" t="n"/>
      <c r="D364" s="4">
        <f>IF(C364="","",IFERROR(VLOOKUP(C364,'Categorias'!$A$2:$B$101,2,FALSE),"Não classificado"))</f>
        <v/>
      </c>
      <c r="E364" s="3" t="n"/>
      <c r="F364" s="3" t="n"/>
      <c r="G364" s="3" t="n"/>
      <c r="H364" s="3" t="n"/>
      <c r="I364" s="2" t="n"/>
      <c r="J364" s="5" t="n"/>
      <c r="K364" s="6">
        <f>IF(A364="","",TEXT(A364,"mm/yyyy"))</f>
        <v/>
      </c>
      <c r="L364" s="7">
        <f>IF(J364="","",IF(OR(H364="Pago",H364="Recebido"),J364,0))</f>
        <v/>
      </c>
      <c r="M364" s="3" t="n"/>
    </row>
    <row r="365">
      <c r="A365" s="2" t="n"/>
      <c r="B365" s="3" t="n"/>
      <c r="C365" s="3" t="n"/>
      <c r="D365" s="8">
        <f>IF(C365="","",IFERROR(VLOOKUP(C365,'Categorias'!$A$2:$B$101,2,FALSE),"Não classificado"))</f>
        <v/>
      </c>
      <c r="E365" s="3" t="n"/>
      <c r="F365" s="3" t="n"/>
      <c r="G365" s="3" t="n"/>
      <c r="H365" s="3" t="n"/>
      <c r="I365" s="2" t="n"/>
      <c r="J365" s="5" t="n"/>
      <c r="K365" s="9">
        <f>IF(A365="","",TEXT(A365,"mm/yyyy"))</f>
        <v/>
      </c>
      <c r="L365" s="10">
        <f>IF(J365="","",IF(OR(H365="Pago",H365="Recebido"),J365,0))</f>
        <v/>
      </c>
      <c r="M365" s="3" t="n"/>
    </row>
    <row r="366">
      <c r="A366" s="2" t="n"/>
      <c r="B366" s="3" t="n"/>
      <c r="C366" s="3" t="n"/>
      <c r="D366" s="4">
        <f>IF(C366="","",IFERROR(VLOOKUP(C366,'Categorias'!$A$2:$B$101,2,FALSE),"Não classificado"))</f>
        <v/>
      </c>
      <c r="E366" s="3" t="n"/>
      <c r="F366" s="3" t="n"/>
      <c r="G366" s="3" t="n"/>
      <c r="H366" s="3" t="n"/>
      <c r="I366" s="2" t="n"/>
      <c r="J366" s="5" t="n"/>
      <c r="K366" s="6">
        <f>IF(A366="","",TEXT(A366,"mm/yyyy"))</f>
        <v/>
      </c>
      <c r="L366" s="7">
        <f>IF(J366="","",IF(OR(H366="Pago",H366="Recebido"),J366,0))</f>
        <v/>
      </c>
      <c r="M366" s="3" t="n"/>
    </row>
    <row r="367">
      <c r="A367" s="2" t="n"/>
      <c r="B367" s="3" t="n"/>
      <c r="C367" s="3" t="n"/>
      <c r="D367" s="8">
        <f>IF(C367="","",IFERROR(VLOOKUP(C367,'Categorias'!$A$2:$B$101,2,FALSE),"Não classificado"))</f>
        <v/>
      </c>
      <c r="E367" s="3" t="n"/>
      <c r="F367" s="3" t="n"/>
      <c r="G367" s="3" t="n"/>
      <c r="H367" s="3" t="n"/>
      <c r="I367" s="2" t="n"/>
      <c r="J367" s="5" t="n"/>
      <c r="K367" s="9">
        <f>IF(A367="","",TEXT(A367,"mm/yyyy"))</f>
        <v/>
      </c>
      <c r="L367" s="10">
        <f>IF(J367="","",IF(OR(H367="Pago",H367="Recebido"),J367,0))</f>
        <v/>
      </c>
      <c r="M367" s="3" t="n"/>
    </row>
    <row r="368">
      <c r="A368" s="2" t="n"/>
      <c r="B368" s="3" t="n"/>
      <c r="C368" s="3" t="n"/>
      <c r="D368" s="4">
        <f>IF(C368="","",IFERROR(VLOOKUP(C368,'Categorias'!$A$2:$B$101,2,FALSE),"Não classificado"))</f>
        <v/>
      </c>
      <c r="E368" s="3" t="n"/>
      <c r="F368" s="3" t="n"/>
      <c r="G368" s="3" t="n"/>
      <c r="H368" s="3" t="n"/>
      <c r="I368" s="2" t="n"/>
      <c r="J368" s="5" t="n"/>
      <c r="K368" s="6">
        <f>IF(A368="","",TEXT(A368,"mm/yyyy"))</f>
        <v/>
      </c>
      <c r="L368" s="7">
        <f>IF(J368="","",IF(OR(H368="Pago",H368="Recebido"),J368,0))</f>
        <v/>
      </c>
      <c r="M368" s="3" t="n"/>
    </row>
    <row r="369">
      <c r="A369" s="2" t="n"/>
      <c r="B369" s="3" t="n"/>
      <c r="C369" s="3" t="n"/>
      <c r="D369" s="8">
        <f>IF(C369="","",IFERROR(VLOOKUP(C369,'Categorias'!$A$2:$B$101,2,FALSE),"Não classificado"))</f>
        <v/>
      </c>
      <c r="E369" s="3" t="n"/>
      <c r="F369" s="3" t="n"/>
      <c r="G369" s="3" t="n"/>
      <c r="H369" s="3" t="n"/>
      <c r="I369" s="2" t="n"/>
      <c r="J369" s="5" t="n"/>
      <c r="K369" s="9">
        <f>IF(A369="","",TEXT(A369,"mm/yyyy"))</f>
        <v/>
      </c>
      <c r="L369" s="10">
        <f>IF(J369="","",IF(OR(H369="Pago",H369="Recebido"),J369,0))</f>
        <v/>
      </c>
      <c r="M369" s="3" t="n"/>
    </row>
    <row r="370">
      <c r="A370" s="2" t="n"/>
      <c r="B370" s="3" t="n"/>
      <c r="C370" s="3" t="n"/>
      <c r="D370" s="4">
        <f>IF(C370="","",IFERROR(VLOOKUP(C370,'Categorias'!$A$2:$B$101,2,FALSE),"Não classificado"))</f>
        <v/>
      </c>
      <c r="E370" s="3" t="n"/>
      <c r="F370" s="3" t="n"/>
      <c r="G370" s="3" t="n"/>
      <c r="H370" s="3" t="n"/>
      <c r="I370" s="2" t="n"/>
      <c r="J370" s="5" t="n"/>
      <c r="K370" s="6">
        <f>IF(A370="","",TEXT(A370,"mm/yyyy"))</f>
        <v/>
      </c>
      <c r="L370" s="7">
        <f>IF(J370="","",IF(OR(H370="Pago",H370="Recebido"),J370,0))</f>
        <v/>
      </c>
      <c r="M370" s="3" t="n"/>
    </row>
    <row r="371">
      <c r="A371" s="2" t="n"/>
      <c r="B371" s="3" t="n"/>
      <c r="C371" s="3" t="n"/>
      <c r="D371" s="8">
        <f>IF(C371="","",IFERROR(VLOOKUP(C371,'Categorias'!$A$2:$B$101,2,FALSE),"Não classificado"))</f>
        <v/>
      </c>
      <c r="E371" s="3" t="n"/>
      <c r="F371" s="3" t="n"/>
      <c r="G371" s="3" t="n"/>
      <c r="H371" s="3" t="n"/>
      <c r="I371" s="2" t="n"/>
      <c r="J371" s="5" t="n"/>
      <c r="K371" s="9">
        <f>IF(A371="","",TEXT(A371,"mm/yyyy"))</f>
        <v/>
      </c>
      <c r="L371" s="10">
        <f>IF(J371="","",IF(OR(H371="Pago",H371="Recebido"),J371,0))</f>
        <v/>
      </c>
      <c r="M371" s="3" t="n"/>
    </row>
    <row r="372">
      <c r="A372" s="2" t="n"/>
      <c r="B372" s="3" t="n"/>
      <c r="C372" s="3" t="n"/>
      <c r="D372" s="4">
        <f>IF(C372="","",IFERROR(VLOOKUP(C372,'Categorias'!$A$2:$B$101,2,FALSE),"Não classificado"))</f>
        <v/>
      </c>
      <c r="E372" s="3" t="n"/>
      <c r="F372" s="3" t="n"/>
      <c r="G372" s="3" t="n"/>
      <c r="H372" s="3" t="n"/>
      <c r="I372" s="2" t="n"/>
      <c r="J372" s="5" t="n"/>
      <c r="K372" s="6">
        <f>IF(A372="","",TEXT(A372,"mm/yyyy"))</f>
        <v/>
      </c>
      <c r="L372" s="7">
        <f>IF(J372="","",IF(OR(H372="Pago",H372="Recebido"),J372,0))</f>
        <v/>
      </c>
      <c r="M372" s="3" t="n"/>
    </row>
    <row r="373">
      <c r="A373" s="2" t="n"/>
      <c r="B373" s="3" t="n"/>
      <c r="C373" s="3" t="n"/>
      <c r="D373" s="8">
        <f>IF(C373="","",IFERROR(VLOOKUP(C373,'Categorias'!$A$2:$B$101,2,FALSE),"Não classificado"))</f>
        <v/>
      </c>
      <c r="E373" s="3" t="n"/>
      <c r="F373" s="3" t="n"/>
      <c r="G373" s="3" t="n"/>
      <c r="H373" s="3" t="n"/>
      <c r="I373" s="2" t="n"/>
      <c r="J373" s="5" t="n"/>
      <c r="K373" s="9">
        <f>IF(A373="","",TEXT(A373,"mm/yyyy"))</f>
        <v/>
      </c>
      <c r="L373" s="10">
        <f>IF(J373="","",IF(OR(H373="Pago",H373="Recebido"),J373,0))</f>
        <v/>
      </c>
      <c r="M373" s="3" t="n"/>
    </row>
    <row r="374">
      <c r="A374" s="2" t="n"/>
      <c r="B374" s="3" t="n"/>
      <c r="C374" s="3" t="n"/>
      <c r="D374" s="4">
        <f>IF(C374="","",IFERROR(VLOOKUP(C374,'Categorias'!$A$2:$B$101,2,FALSE),"Não classificado"))</f>
        <v/>
      </c>
      <c r="E374" s="3" t="n"/>
      <c r="F374" s="3" t="n"/>
      <c r="G374" s="3" t="n"/>
      <c r="H374" s="3" t="n"/>
      <c r="I374" s="2" t="n"/>
      <c r="J374" s="5" t="n"/>
      <c r="K374" s="6">
        <f>IF(A374="","",TEXT(A374,"mm/yyyy"))</f>
        <v/>
      </c>
      <c r="L374" s="7">
        <f>IF(J374="","",IF(OR(H374="Pago",H374="Recebido"),J374,0))</f>
        <v/>
      </c>
      <c r="M374" s="3" t="n"/>
    </row>
    <row r="375">
      <c r="A375" s="2" t="n"/>
      <c r="B375" s="3" t="n"/>
      <c r="C375" s="3" t="n"/>
      <c r="D375" s="8">
        <f>IF(C375="","",IFERROR(VLOOKUP(C375,'Categorias'!$A$2:$B$101,2,FALSE),"Não classificado"))</f>
        <v/>
      </c>
      <c r="E375" s="3" t="n"/>
      <c r="F375" s="3" t="n"/>
      <c r="G375" s="3" t="n"/>
      <c r="H375" s="3" t="n"/>
      <c r="I375" s="2" t="n"/>
      <c r="J375" s="5" t="n"/>
      <c r="K375" s="9">
        <f>IF(A375="","",TEXT(A375,"mm/yyyy"))</f>
        <v/>
      </c>
      <c r="L375" s="10">
        <f>IF(J375="","",IF(OR(H375="Pago",H375="Recebido"),J375,0))</f>
        <v/>
      </c>
      <c r="M375" s="3" t="n"/>
    </row>
    <row r="376">
      <c r="A376" s="2" t="n"/>
      <c r="B376" s="3" t="n"/>
      <c r="C376" s="3" t="n"/>
      <c r="D376" s="4">
        <f>IF(C376="","",IFERROR(VLOOKUP(C376,'Categorias'!$A$2:$B$101,2,FALSE),"Não classificado"))</f>
        <v/>
      </c>
      <c r="E376" s="3" t="n"/>
      <c r="F376" s="3" t="n"/>
      <c r="G376" s="3" t="n"/>
      <c r="H376" s="3" t="n"/>
      <c r="I376" s="2" t="n"/>
      <c r="J376" s="5" t="n"/>
      <c r="K376" s="6">
        <f>IF(A376="","",TEXT(A376,"mm/yyyy"))</f>
        <v/>
      </c>
      <c r="L376" s="7">
        <f>IF(J376="","",IF(OR(H376="Pago",H376="Recebido"),J376,0))</f>
        <v/>
      </c>
      <c r="M376" s="3" t="n"/>
    </row>
    <row r="377">
      <c r="A377" s="2" t="n"/>
      <c r="B377" s="3" t="n"/>
      <c r="C377" s="3" t="n"/>
      <c r="D377" s="8">
        <f>IF(C377="","",IFERROR(VLOOKUP(C377,'Categorias'!$A$2:$B$101,2,FALSE),"Não classificado"))</f>
        <v/>
      </c>
      <c r="E377" s="3" t="n"/>
      <c r="F377" s="3" t="n"/>
      <c r="G377" s="3" t="n"/>
      <c r="H377" s="3" t="n"/>
      <c r="I377" s="2" t="n"/>
      <c r="J377" s="5" t="n"/>
      <c r="K377" s="9">
        <f>IF(A377="","",TEXT(A377,"mm/yyyy"))</f>
        <v/>
      </c>
      <c r="L377" s="10">
        <f>IF(J377="","",IF(OR(H377="Pago",H377="Recebido"),J377,0))</f>
        <v/>
      </c>
      <c r="M377" s="3" t="n"/>
    </row>
    <row r="378">
      <c r="A378" s="2" t="n"/>
      <c r="B378" s="3" t="n"/>
      <c r="C378" s="3" t="n"/>
      <c r="D378" s="4">
        <f>IF(C378="","",IFERROR(VLOOKUP(C378,'Categorias'!$A$2:$B$101,2,FALSE),"Não classificado"))</f>
        <v/>
      </c>
      <c r="E378" s="3" t="n"/>
      <c r="F378" s="3" t="n"/>
      <c r="G378" s="3" t="n"/>
      <c r="H378" s="3" t="n"/>
      <c r="I378" s="2" t="n"/>
      <c r="J378" s="5" t="n"/>
      <c r="K378" s="6">
        <f>IF(A378="","",TEXT(A378,"mm/yyyy"))</f>
        <v/>
      </c>
      <c r="L378" s="7">
        <f>IF(J378="","",IF(OR(H378="Pago",H378="Recebido"),J378,0))</f>
        <v/>
      </c>
      <c r="M378" s="3" t="n"/>
    </row>
    <row r="379">
      <c r="A379" s="2" t="n"/>
      <c r="B379" s="3" t="n"/>
      <c r="C379" s="3" t="n"/>
      <c r="D379" s="8">
        <f>IF(C379="","",IFERROR(VLOOKUP(C379,'Categorias'!$A$2:$B$101,2,FALSE),"Não classificado"))</f>
        <v/>
      </c>
      <c r="E379" s="3" t="n"/>
      <c r="F379" s="3" t="n"/>
      <c r="G379" s="3" t="n"/>
      <c r="H379" s="3" t="n"/>
      <c r="I379" s="2" t="n"/>
      <c r="J379" s="5" t="n"/>
      <c r="K379" s="9">
        <f>IF(A379="","",TEXT(A379,"mm/yyyy"))</f>
        <v/>
      </c>
      <c r="L379" s="10">
        <f>IF(J379="","",IF(OR(H379="Pago",H379="Recebido"),J379,0))</f>
        <v/>
      </c>
      <c r="M379" s="3" t="n"/>
    </row>
    <row r="380">
      <c r="A380" s="2" t="n"/>
      <c r="B380" s="3" t="n"/>
      <c r="C380" s="3" t="n"/>
      <c r="D380" s="4">
        <f>IF(C380="","",IFERROR(VLOOKUP(C380,'Categorias'!$A$2:$B$101,2,FALSE),"Não classificado"))</f>
        <v/>
      </c>
      <c r="E380" s="3" t="n"/>
      <c r="F380" s="3" t="n"/>
      <c r="G380" s="3" t="n"/>
      <c r="H380" s="3" t="n"/>
      <c r="I380" s="2" t="n"/>
      <c r="J380" s="5" t="n"/>
      <c r="K380" s="6">
        <f>IF(A380="","",TEXT(A380,"mm/yyyy"))</f>
        <v/>
      </c>
      <c r="L380" s="7">
        <f>IF(J380="","",IF(OR(H380="Pago",H380="Recebido"),J380,0))</f>
        <v/>
      </c>
      <c r="M380" s="3" t="n"/>
    </row>
    <row r="381">
      <c r="A381" s="2" t="n"/>
      <c r="B381" s="3" t="n"/>
      <c r="C381" s="3" t="n"/>
      <c r="D381" s="8">
        <f>IF(C381="","",IFERROR(VLOOKUP(C381,'Categorias'!$A$2:$B$101,2,FALSE),"Não classificado"))</f>
        <v/>
      </c>
      <c r="E381" s="3" t="n"/>
      <c r="F381" s="3" t="n"/>
      <c r="G381" s="3" t="n"/>
      <c r="H381" s="3" t="n"/>
      <c r="I381" s="2" t="n"/>
      <c r="J381" s="5" t="n"/>
      <c r="K381" s="9">
        <f>IF(A381="","",TEXT(A381,"mm/yyyy"))</f>
        <v/>
      </c>
      <c r="L381" s="10">
        <f>IF(J381="","",IF(OR(H381="Pago",H381="Recebido"),J381,0))</f>
        <v/>
      </c>
      <c r="M381" s="3" t="n"/>
    </row>
    <row r="382">
      <c r="A382" s="2" t="n"/>
      <c r="B382" s="3" t="n"/>
      <c r="C382" s="3" t="n"/>
      <c r="D382" s="4">
        <f>IF(C382="","",IFERROR(VLOOKUP(C382,'Categorias'!$A$2:$B$101,2,FALSE),"Não classificado"))</f>
        <v/>
      </c>
      <c r="E382" s="3" t="n"/>
      <c r="F382" s="3" t="n"/>
      <c r="G382" s="3" t="n"/>
      <c r="H382" s="3" t="n"/>
      <c r="I382" s="2" t="n"/>
      <c r="J382" s="5" t="n"/>
      <c r="K382" s="6">
        <f>IF(A382="","",TEXT(A382,"mm/yyyy"))</f>
        <v/>
      </c>
      <c r="L382" s="7">
        <f>IF(J382="","",IF(OR(H382="Pago",H382="Recebido"),J382,0))</f>
        <v/>
      </c>
      <c r="M382" s="3" t="n"/>
    </row>
    <row r="383">
      <c r="A383" s="2" t="n"/>
      <c r="B383" s="3" t="n"/>
      <c r="C383" s="3" t="n"/>
      <c r="D383" s="8">
        <f>IF(C383="","",IFERROR(VLOOKUP(C383,'Categorias'!$A$2:$B$101,2,FALSE),"Não classificado"))</f>
        <v/>
      </c>
      <c r="E383" s="3" t="n"/>
      <c r="F383" s="3" t="n"/>
      <c r="G383" s="3" t="n"/>
      <c r="H383" s="3" t="n"/>
      <c r="I383" s="2" t="n"/>
      <c r="J383" s="5" t="n"/>
      <c r="K383" s="9">
        <f>IF(A383="","",TEXT(A383,"mm/yyyy"))</f>
        <v/>
      </c>
      <c r="L383" s="10">
        <f>IF(J383="","",IF(OR(H383="Pago",H383="Recebido"),J383,0))</f>
        <v/>
      </c>
      <c r="M383" s="3" t="n"/>
    </row>
    <row r="384">
      <c r="A384" s="2" t="n"/>
      <c r="B384" s="3" t="n"/>
      <c r="C384" s="3" t="n"/>
      <c r="D384" s="4">
        <f>IF(C384="","",IFERROR(VLOOKUP(C384,'Categorias'!$A$2:$B$101,2,FALSE),"Não classificado"))</f>
        <v/>
      </c>
      <c r="E384" s="3" t="n"/>
      <c r="F384" s="3" t="n"/>
      <c r="G384" s="3" t="n"/>
      <c r="H384" s="3" t="n"/>
      <c r="I384" s="2" t="n"/>
      <c r="J384" s="5" t="n"/>
      <c r="K384" s="6">
        <f>IF(A384="","",TEXT(A384,"mm/yyyy"))</f>
        <v/>
      </c>
      <c r="L384" s="7">
        <f>IF(J384="","",IF(OR(H384="Pago",H384="Recebido"),J384,0))</f>
        <v/>
      </c>
      <c r="M384" s="3" t="n"/>
    </row>
    <row r="385">
      <c r="A385" s="2" t="n"/>
      <c r="B385" s="3" t="n"/>
      <c r="C385" s="3" t="n"/>
      <c r="D385" s="8">
        <f>IF(C385="","",IFERROR(VLOOKUP(C385,'Categorias'!$A$2:$B$101,2,FALSE),"Não classificado"))</f>
        <v/>
      </c>
      <c r="E385" s="3" t="n"/>
      <c r="F385" s="3" t="n"/>
      <c r="G385" s="3" t="n"/>
      <c r="H385" s="3" t="n"/>
      <c r="I385" s="2" t="n"/>
      <c r="J385" s="5" t="n"/>
      <c r="K385" s="9">
        <f>IF(A385="","",TEXT(A385,"mm/yyyy"))</f>
        <v/>
      </c>
      <c r="L385" s="10">
        <f>IF(J385="","",IF(OR(H385="Pago",H385="Recebido"),J385,0))</f>
        <v/>
      </c>
      <c r="M385" s="3" t="n"/>
    </row>
    <row r="386">
      <c r="A386" s="2" t="n"/>
      <c r="B386" s="3" t="n"/>
      <c r="C386" s="3" t="n"/>
      <c r="D386" s="4">
        <f>IF(C386="","",IFERROR(VLOOKUP(C386,'Categorias'!$A$2:$B$101,2,FALSE),"Não classificado"))</f>
        <v/>
      </c>
      <c r="E386" s="3" t="n"/>
      <c r="F386" s="3" t="n"/>
      <c r="G386" s="3" t="n"/>
      <c r="H386" s="3" t="n"/>
      <c r="I386" s="2" t="n"/>
      <c r="J386" s="5" t="n"/>
      <c r="K386" s="6">
        <f>IF(A386="","",TEXT(A386,"mm/yyyy"))</f>
        <v/>
      </c>
      <c r="L386" s="7">
        <f>IF(J386="","",IF(OR(H386="Pago",H386="Recebido"),J386,0))</f>
        <v/>
      </c>
      <c r="M386" s="3" t="n"/>
    </row>
    <row r="387">
      <c r="A387" s="2" t="n"/>
      <c r="B387" s="3" t="n"/>
      <c r="C387" s="3" t="n"/>
      <c r="D387" s="8">
        <f>IF(C387="","",IFERROR(VLOOKUP(C387,'Categorias'!$A$2:$B$101,2,FALSE),"Não classificado"))</f>
        <v/>
      </c>
      <c r="E387" s="3" t="n"/>
      <c r="F387" s="3" t="n"/>
      <c r="G387" s="3" t="n"/>
      <c r="H387" s="3" t="n"/>
      <c r="I387" s="2" t="n"/>
      <c r="J387" s="5" t="n"/>
      <c r="K387" s="9">
        <f>IF(A387="","",TEXT(A387,"mm/yyyy"))</f>
        <v/>
      </c>
      <c r="L387" s="10">
        <f>IF(J387="","",IF(OR(H387="Pago",H387="Recebido"),J387,0))</f>
        <v/>
      </c>
      <c r="M387" s="3" t="n"/>
    </row>
    <row r="388">
      <c r="A388" s="2" t="n"/>
      <c r="B388" s="3" t="n"/>
      <c r="C388" s="3" t="n"/>
      <c r="D388" s="4">
        <f>IF(C388="","",IFERROR(VLOOKUP(C388,'Categorias'!$A$2:$B$101,2,FALSE),"Não classificado"))</f>
        <v/>
      </c>
      <c r="E388" s="3" t="n"/>
      <c r="F388" s="3" t="n"/>
      <c r="G388" s="3" t="n"/>
      <c r="H388" s="3" t="n"/>
      <c r="I388" s="2" t="n"/>
      <c r="J388" s="5" t="n"/>
      <c r="K388" s="6">
        <f>IF(A388="","",TEXT(A388,"mm/yyyy"))</f>
        <v/>
      </c>
      <c r="L388" s="7">
        <f>IF(J388="","",IF(OR(H388="Pago",H388="Recebido"),J388,0))</f>
        <v/>
      </c>
      <c r="M388" s="3" t="n"/>
    </row>
    <row r="389">
      <c r="A389" s="2" t="n"/>
      <c r="B389" s="3" t="n"/>
      <c r="C389" s="3" t="n"/>
      <c r="D389" s="8">
        <f>IF(C389="","",IFERROR(VLOOKUP(C389,'Categorias'!$A$2:$B$101,2,FALSE),"Não classificado"))</f>
        <v/>
      </c>
      <c r="E389" s="3" t="n"/>
      <c r="F389" s="3" t="n"/>
      <c r="G389" s="3" t="n"/>
      <c r="H389" s="3" t="n"/>
      <c r="I389" s="2" t="n"/>
      <c r="J389" s="5" t="n"/>
      <c r="K389" s="9">
        <f>IF(A389="","",TEXT(A389,"mm/yyyy"))</f>
        <v/>
      </c>
      <c r="L389" s="10">
        <f>IF(J389="","",IF(OR(H389="Pago",H389="Recebido"),J389,0))</f>
        <v/>
      </c>
      <c r="M389" s="3" t="n"/>
    </row>
    <row r="390">
      <c r="A390" s="2" t="n"/>
      <c r="B390" s="3" t="n"/>
      <c r="C390" s="3" t="n"/>
      <c r="D390" s="4">
        <f>IF(C390="","",IFERROR(VLOOKUP(C390,'Categorias'!$A$2:$B$101,2,FALSE),"Não classificado"))</f>
        <v/>
      </c>
      <c r="E390" s="3" t="n"/>
      <c r="F390" s="3" t="n"/>
      <c r="G390" s="3" t="n"/>
      <c r="H390" s="3" t="n"/>
      <c r="I390" s="2" t="n"/>
      <c r="J390" s="5" t="n"/>
      <c r="K390" s="6">
        <f>IF(A390="","",TEXT(A390,"mm/yyyy"))</f>
        <v/>
      </c>
      <c r="L390" s="7">
        <f>IF(J390="","",IF(OR(H390="Pago",H390="Recebido"),J390,0))</f>
        <v/>
      </c>
      <c r="M390" s="3" t="n"/>
    </row>
    <row r="391">
      <c r="A391" s="2" t="n"/>
      <c r="B391" s="3" t="n"/>
      <c r="C391" s="3" t="n"/>
      <c r="D391" s="8">
        <f>IF(C391="","",IFERROR(VLOOKUP(C391,'Categorias'!$A$2:$B$101,2,FALSE),"Não classificado"))</f>
        <v/>
      </c>
      <c r="E391" s="3" t="n"/>
      <c r="F391" s="3" t="n"/>
      <c r="G391" s="3" t="n"/>
      <c r="H391" s="3" t="n"/>
      <c r="I391" s="2" t="n"/>
      <c r="J391" s="5" t="n"/>
      <c r="K391" s="9">
        <f>IF(A391="","",TEXT(A391,"mm/yyyy"))</f>
        <v/>
      </c>
      <c r="L391" s="10">
        <f>IF(J391="","",IF(OR(H391="Pago",H391="Recebido"),J391,0))</f>
        <v/>
      </c>
      <c r="M391" s="3" t="n"/>
    </row>
    <row r="392">
      <c r="A392" s="2" t="n"/>
      <c r="B392" s="3" t="n"/>
      <c r="C392" s="3" t="n"/>
      <c r="D392" s="4">
        <f>IF(C392="","",IFERROR(VLOOKUP(C392,'Categorias'!$A$2:$B$101,2,FALSE),"Não classificado"))</f>
        <v/>
      </c>
      <c r="E392" s="3" t="n"/>
      <c r="F392" s="3" t="n"/>
      <c r="G392" s="3" t="n"/>
      <c r="H392" s="3" t="n"/>
      <c r="I392" s="2" t="n"/>
      <c r="J392" s="5" t="n"/>
      <c r="K392" s="6">
        <f>IF(A392="","",TEXT(A392,"mm/yyyy"))</f>
        <v/>
      </c>
      <c r="L392" s="7">
        <f>IF(J392="","",IF(OR(H392="Pago",H392="Recebido"),J392,0))</f>
        <v/>
      </c>
      <c r="M392" s="3" t="n"/>
    </row>
    <row r="393">
      <c r="A393" s="2" t="n"/>
      <c r="B393" s="3" t="n"/>
      <c r="C393" s="3" t="n"/>
      <c r="D393" s="8">
        <f>IF(C393="","",IFERROR(VLOOKUP(C393,'Categorias'!$A$2:$B$101,2,FALSE),"Não classificado"))</f>
        <v/>
      </c>
      <c r="E393" s="3" t="n"/>
      <c r="F393" s="3" t="n"/>
      <c r="G393" s="3" t="n"/>
      <c r="H393" s="3" t="n"/>
      <c r="I393" s="2" t="n"/>
      <c r="J393" s="5" t="n"/>
      <c r="K393" s="9">
        <f>IF(A393="","",TEXT(A393,"mm/yyyy"))</f>
        <v/>
      </c>
      <c r="L393" s="10">
        <f>IF(J393="","",IF(OR(H393="Pago",H393="Recebido"),J393,0))</f>
        <v/>
      </c>
      <c r="M393" s="3" t="n"/>
    </row>
    <row r="394">
      <c r="A394" s="2" t="n"/>
      <c r="B394" s="3" t="n"/>
      <c r="C394" s="3" t="n"/>
      <c r="D394" s="4">
        <f>IF(C394="","",IFERROR(VLOOKUP(C394,'Categorias'!$A$2:$B$101,2,FALSE),"Não classificado"))</f>
        <v/>
      </c>
      <c r="E394" s="3" t="n"/>
      <c r="F394" s="3" t="n"/>
      <c r="G394" s="3" t="n"/>
      <c r="H394" s="3" t="n"/>
      <c r="I394" s="2" t="n"/>
      <c r="J394" s="5" t="n"/>
      <c r="K394" s="6">
        <f>IF(A394="","",TEXT(A394,"mm/yyyy"))</f>
        <v/>
      </c>
      <c r="L394" s="7">
        <f>IF(J394="","",IF(OR(H394="Pago",H394="Recebido"),J394,0))</f>
        <v/>
      </c>
      <c r="M394" s="3" t="n"/>
    </row>
    <row r="395">
      <c r="A395" s="2" t="n"/>
      <c r="B395" s="3" t="n"/>
      <c r="C395" s="3" t="n"/>
      <c r="D395" s="8">
        <f>IF(C395="","",IFERROR(VLOOKUP(C395,'Categorias'!$A$2:$B$101,2,FALSE),"Não classificado"))</f>
        <v/>
      </c>
      <c r="E395" s="3" t="n"/>
      <c r="F395" s="3" t="n"/>
      <c r="G395" s="3" t="n"/>
      <c r="H395" s="3" t="n"/>
      <c r="I395" s="2" t="n"/>
      <c r="J395" s="5" t="n"/>
      <c r="K395" s="9">
        <f>IF(A395="","",TEXT(A395,"mm/yyyy"))</f>
        <v/>
      </c>
      <c r="L395" s="10">
        <f>IF(J395="","",IF(OR(H395="Pago",H395="Recebido"),J395,0))</f>
        <v/>
      </c>
      <c r="M395" s="3" t="n"/>
    </row>
    <row r="396">
      <c r="A396" s="2" t="n"/>
      <c r="B396" s="3" t="n"/>
      <c r="C396" s="3" t="n"/>
      <c r="D396" s="4">
        <f>IF(C396="","",IFERROR(VLOOKUP(C396,'Categorias'!$A$2:$B$101,2,FALSE),"Não classificado"))</f>
        <v/>
      </c>
      <c r="E396" s="3" t="n"/>
      <c r="F396" s="3" t="n"/>
      <c r="G396" s="3" t="n"/>
      <c r="H396" s="3" t="n"/>
      <c r="I396" s="2" t="n"/>
      <c r="J396" s="5" t="n"/>
      <c r="K396" s="6">
        <f>IF(A396="","",TEXT(A396,"mm/yyyy"))</f>
        <v/>
      </c>
      <c r="L396" s="7">
        <f>IF(J396="","",IF(OR(H396="Pago",H396="Recebido"),J396,0))</f>
        <v/>
      </c>
      <c r="M396" s="3" t="n"/>
    </row>
    <row r="397">
      <c r="A397" s="2" t="n"/>
      <c r="B397" s="3" t="n"/>
      <c r="C397" s="3" t="n"/>
      <c r="D397" s="8">
        <f>IF(C397="","",IFERROR(VLOOKUP(C397,'Categorias'!$A$2:$B$101,2,FALSE),"Não classificado"))</f>
        <v/>
      </c>
      <c r="E397" s="3" t="n"/>
      <c r="F397" s="3" t="n"/>
      <c r="G397" s="3" t="n"/>
      <c r="H397" s="3" t="n"/>
      <c r="I397" s="2" t="n"/>
      <c r="J397" s="5" t="n"/>
      <c r="K397" s="9">
        <f>IF(A397="","",TEXT(A397,"mm/yyyy"))</f>
        <v/>
      </c>
      <c r="L397" s="10">
        <f>IF(J397="","",IF(OR(H397="Pago",H397="Recebido"),J397,0))</f>
        <v/>
      </c>
      <c r="M397" s="3" t="n"/>
    </row>
    <row r="398">
      <c r="A398" s="2" t="n"/>
      <c r="B398" s="3" t="n"/>
      <c r="C398" s="3" t="n"/>
      <c r="D398" s="4">
        <f>IF(C398="","",IFERROR(VLOOKUP(C398,'Categorias'!$A$2:$B$101,2,FALSE),"Não classificado"))</f>
        <v/>
      </c>
      <c r="E398" s="3" t="n"/>
      <c r="F398" s="3" t="n"/>
      <c r="G398" s="3" t="n"/>
      <c r="H398" s="3" t="n"/>
      <c r="I398" s="2" t="n"/>
      <c r="J398" s="5" t="n"/>
      <c r="K398" s="6">
        <f>IF(A398="","",TEXT(A398,"mm/yyyy"))</f>
        <v/>
      </c>
      <c r="L398" s="7">
        <f>IF(J398="","",IF(OR(H398="Pago",H398="Recebido"),J398,0))</f>
        <v/>
      </c>
      <c r="M398" s="3" t="n"/>
    </row>
    <row r="399">
      <c r="A399" s="2" t="n"/>
      <c r="B399" s="3" t="n"/>
      <c r="C399" s="3" t="n"/>
      <c r="D399" s="8">
        <f>IF(C399="","",IFERROR(VLOOKUP(C399,'Categorias'!$A$2:$B$101,2,FALSE),"Não classificado"))</f>
        <v/>
      </c>
      <c r="E399" s="3" t="n"/>
      <c r="F399" s="3" t="n"/>
      <c r="G399" s="3" t="n"/>
      <c r="H399" s="3" t="n"/>
      <c r="I399" s="2" t="n"/>
      <c r="J399" s="5" t="n"/>
      <c r="K399" s="9">
        <f>IF(A399="","",TEXT(A399,"mm/yyyy"))</f>
        <v/>
      </c>
      <c r="L399" s="10">
        <f>IF(J399="","",IF(OR(H399="Pago",H399="Recebido"),J399,0))</f>
        <v/>
      </c>
      <c r="M399" s="3" t="n"/>
    </row>
    <row r="400">
      <c r="A400" s="2" t="n"/>
      <c r="B400" s="3" t="n"/>
      <c r="C400" s="3" t="n"/>
      <c r="D400" s="4">
        <f>IF(C400="","",IFERROR(VLOOKUP(C400,'Categorias'!$A$2:$B$101,2,FALSE),"Não classificado"))</f>
        <v/>
      </c>
      <c r="E400" s="3" t="n"/>
      <c r="F400" s="3" t="n"/>
      <c r="G400" s="3" t="n"/>
      <c r="H400" s="3" t="n"/>
      <c r="I400" s="2" t="n"/>
      <c r="J400" s="5" t="n"/>
      <c r="K400" s="6">
        <f>IF(A400="","",TEXT(A400,"mm/yyyy"))</f>
        <v/>
      </c>
      <c r="L400" s="7">
        <f>IF(J400="","",IF(OR(H400="Pago",H400="Recebido"),J400,0))</f>
        <v/>
      </c>
      <c r="M400" s="3" t="n"/>
    </row>
    <row r="401">
      <c r="A401" s="2" t="n"/>
      <c r="B401" s="3" t="n"/>
      <c r="C401" s="3" t="n"/>
      <c r="D401" s="8">
        <f>IF(C401="","",IFERROR(VLOOKUP(C401,'Categorias'!$A$2:$B$101,2,FALSE),"Não classificado"))</f>
        <v/>
      </c>
      <c r="E401" s="3" t="n"/>
      <c r="F401" s="3" t="n"/>
      <c r="G401" s="3" t="n"/>
      <c r="H401" s="3" t="n"/>
      <c r="I401" s="2" t="n"/>
      <c r="J401" s="5" t="n"/>
      <c r="K401" s="9">
        <f>IF(A401="","",TEXT(A401,"mm/yyyy"))</f>
        <v/>
      </c>
      <c r="L401" s="10">
        <f>IF(J401="","",IF(OR(H401="Pago",H401="Recebido"),J401,0))</f>
        <v/>
      </c>
      <c r="M401" s="3" t="n"/>
    </row>
    <row r="402">
      <c r="A402" s="2" t="n"/>
      <c r="B402" s="3" t="n"/>
      <c r="C402" s="3" t="n"/>
      <c r="D402" s="4">
        <f>IF(C402="","",IFERROR(VLOOKUP(C402,'Categorias'!$A$2:$B$101,2,FALSE),"Não classificado"))</f>
        <v/>
      </c>
      <c r="E402" s="3" t="n"/>
      <c r="F402" s="3" t="n"/>
      <c r="G402" s="3" t="n"/>
      <c r="H402" s="3" t="n"/>
      <c r="I402" s="2" t="n"/>
      <c r="J402" s="5" t="n"/>
      <c r="K402" s="6">
        <f>IF(A402="","",TEXT(A402,"mm/yyyy"))</f>
        <v/>
      </c>
      <c r="L402" s="7">
        <f>IF(J402="","",IF(OR(H402="Pago",H402="Recebido"),J402,0))</f>
        <v/>
      </c>
      <c r="M402" s="3" t="n"/>
    </row>
    <row r="403">
      <c r="A403" s="2" t="n"/>
      <c r="B403" s="3" t="n"/>
      <c r="C403" s="3" t="n"/>
      <c r="D403" s="8">
        <f>IF(C403="","",IFERROR(VLOOKUP(C403,'Categorias'!$A$2:$B$101,2,FALSE),"Não classificado"))</f>
        <v/>
      </c>
      <c r="E403" s="3" t="n"/>
      <c r="F403" s="3" t="n"/>
      <c r="G403" s="3" t="n"/>
      <c r="H403" s="3" t="n"/>
      <c r="I403" s="2" t="n"/>
      <c r="J403" s="5" t="n"/>
      <c r="K403" s="9">
        <f>IF(A403="","",TEXT(A403,"mm/yyyy"))</f>
        <v/>
      </c>
      <c r="L403" s="10">
        <f>IF(J403="","",IF(OR(H403="Pago",H403="Recebido"),J403,0))</f>
        <v/>
      </c>
      <c r="M403" s="3" t="n"/>
    </row>
    <row r="404">
      <c r="A404" s="2" t="n"/>
      <c r="B404" s="3" t="n"/>
      <c r="C404" s="3" t="n"/>
      <c r="D404" s="4">
        <f>IF(C404="","",IFERROR(VLOOKUP(C404,'Categorias'!$A$2:$B$101,2,FALSE),"Não classificado"))</f>
        <v/>
      </c>
      <c r="E404" s="3" t="n"/>
      <c r="F404" s="3" t="n"/>
      <c r="G404" s="3" t="n"/>
      <c r="H404" s="3" t="n"/>
      <c r="I404" s="2" t="n"/>
      <c r="J404" s="5" t="n"/>
      <c r="K404" s="6">
        <f>IF(A404="","",TEXT(A404,"mm/yyyy"))</f>
        <v/>
      </c>
      <c r="L404" s="7">
        <f>IF(J404="","",IF(OR(H404="Pago",H404="Recebido"),J404,0))</f>
        <v/>
      </c>
      <c r="M404" s="3" t="n"/>
    </row>
    <row r="405">
      <c r="A405" s="2" t="n"/>
      <c r="B405" s="3" t="n"/>
      <c r="C405" s="3" t="n"/>
      <c r="D405" s="8">
        <f>IF(C405="","",IFERROR(VLOOKUP(C405,'Categorias'!$A$2:$B$101,2,FALSE),"Não classificado"))</f>
        <v/>
      </c>
      <c r="E405" s="3" t="n"/>
      <c r="F405" s="3" t="n"/>
      <c r="G405" s="3" t="n"/>
      <c r="H405" s="3" t="n"/>
      <c r="I405" s="2" t="n"/>
      <c r="J405" s="5" t="n"/>
      <c r="K405" s="9">
        <f>IF(A405="","",TEXT(A405,"mm/yyyy"))</f>
        <v/>
      </c>
      <c r="L405" s="10">
        <f>IF(J405="","",IF(OR(H405="Pago",H405="Recebido"),J405,0))</f>
        <v/>
      </c>
      <c r="M405" s="3" t="n"/>
    </row>
    <row r="406">
      <c r="A406" s="2" t="n"/>
      <c r="B406" s="3" t="n"/>
      <c r="C406" s="3" t="n"/>
      <c r="D406" s="4">
        <f>IF(C406="","",IFERROR(VLOOKUP(C406,'Categorias'!$A$2:$B$101,2,FALSE),"Não classificado"))</f>
        <v/>
      </c>
      <c r="E406" s="3" t="n"/>
      <c r="F406" s="3" t="n"/>
      <c r="G406" s="3" t="n"/>
      <c r="H406" s="3" t="n"/>
      <c r="I406" s="2" t="n"/>
      <c r="J406" s="5" t="n"/>
      <c r="K406" s="6">
        <f>IF(A406="","",TEXT(A406,"mm/yyyy"))</f>
        <v/>
      </c>
      <c r="L406" s="7">
        <f>IF(J406="","",IF(OR(H406="Pago",H406="Recebido"),J406,0))</f>
        <v/>
      </c>
      <c r="M406" s="3" t="n"/>
    </row>
    <row r="407">
      <c r="A407" s="2" t="n"/>
      <c r="B407" s="3" t="n"/>
      <c r="C407" s="3" t="n"/>
      <c r="D407" s="8">
        <f>IF(C407="","",IFERROR(VLOOKUP(C407,'Categorias'!$A$2:$B$101,2,FALSE),"Não classificado"))</f>
        <v/>
      </c>
      <c r="E407" s="3" t="n"/>
      <c r="F407" s="3" t="n"/>
      <c r="G407" s="3" t="n"/>
      <c r="H407" s="3" t="n"/>
      <c r="I407" s="2" t="n"/>
      <c r="J407" s="5" t="n"/>
      <c r="K407" s="9">
        <f>IF(A407="","",TEXT(A407,"mm/yyyy"))</f>
        <v/>
      </c>
      <c r="L407" s="10">
        <f>IF(J407="","",IF(OR(H407="Pago",H407="Recebido"),J407,0))</f>
        <v/>
      </c>
      <c r="M407" s="3" t="n"/>
    </row>
    <row r="408">
      <c r="A408" s="2" t="n"/>
      <c r="B408" s="3" t="n"/>
      <c r="C408" s="3" t="n"/>
      <c r="D408" s="4">
        <f>IF(C408="","",IFERROR(VLOOKUP(C408,'Categorias'!$A$2:$B$101,2,FALSE),"Não classificado"))</f>
        <v/>
      </c>
      <c r="E408" s="3" t="n"/>
      <c r="F408" s="3" t="n"/>
      <c r="G408" s="3" t="n"/>
      <c r="H408" s="3" t="n"/>
      <c r="I408" s="2" t="n"/>
      <c r="J408" s="5" t="n"/>
      <c r="K408" s="6">
        <f>IF(A408="","",TEXT(A408,"mm/yyyy"))</f>
        <v/>
      </c>
      <c r="L408" s="7">
        <f>IF(J408="","",IF(OR(H408="Pago",H408="Recebido"),J408,0))</f>
        <v/>
      </c>
      <c r="M408" s="3" t="n"/>
    </row>
    <row r="409">
      <c r="A409" s="2" t="n"/>
      <c r="B409" s="3" t="n"/>
      <c r="C409" s="3" t="n"/>
      <c r="D409" s="8">
        <f>IF(C409="","",IFERROR(VLOOKUP(C409,'Categorias'!$A$2:$B$101,2,FALSE),"Não classificado"))</f>
        <v/>
      </c>
      <c r="E409" s="3" t="n"/>
      <c r="F409" s="3" t="n"/>
      <c r="G409" s="3" t="n"/>
      <c r="H409" s="3" t="n"/>
      <c r="I409" s="2" t="n"/>
      <c r="J409" s="5" t="n"/>
      <c r="K409" s="9">
        <f>IF(A409="","",TEXT(A409,"mm/yyyy"))</f>
        <v/>
      </c>
      <c r="L409" s="10">
        <f>IF(J409="","",IF(OR(H409="Pago",H409="Recebido"),J409,0))</f>
        <v/>
      </c>
      <c r="M409" s="3" t="n"/>
    </row>
    <row r="410">
      <c r="A410" s="2" t="n"/>
      <c r="B410" s="3" t="n"/>
      <c r="C410" s="3" t="n"/>
      <c r="D410" s="4">
        <f>IF(C410="","",IFERROR(VLOOKUP(C410,'Categorias'!$A$2:$B$101,2,FALSE),"Não classificado"))</f>
        <v/>
      </c>
      <c r="E410" s="3" t="n"/>
      <c r="F410" s="3" t="n"/>
      <c r="G410" s="3" t="n"/>
      <c r="H410" s="3" t="n"/>
      <c r="I410" s="2" t="n"/>
      <c r="J410" s="5" t="n"/>
      <c r="K410" s="6">
        <f>IF(A410="","",TEXT(A410,"mm/yyyy"))</f>
        <v/>
      </c>
      <c r="L410" s="7">
        <f>IF(J410="","",IF(OR(H410="Pago",H410="Recebido"),J410,0))</f>
        <v/>
      </c>
      <c r="M410" s="3" t="n"/>
    </row>
    <row r="411">
      <c r="A411" s="2" t="n"/>
      <c r="B411" s="3" t="n"/>
      <c r="C411" s="3" t="n"/>
      <c r="D411" s="8">
        <f>IF(C411="","",IFERROR(VLOOKUP(C411,'Categorias'!$A$2:$B$101,2,FALSE),"Não classificado"))</f>
        <v/>
      </c>
      <c r="E411" s="3" t="n"/>
      <c r="F411" s="3" t="n"/>
      <c r="G411" s="3" t="n"/>
      <c r="H411" s="3" t="n"/>
      <c r="I411" s="2" t="n"/>
      <c r="J411" s="5" t="n"/>
      <c r="K411" s="9">
        <f>IF(A411="","",TEXT(A411,"mm/yyyy"))</f>
        <v/>
      </c>
      <c r="L411" s="10">
        <f>IF(J411="","",IF(OR(H411="Pago",H411="Recebido"),J411,0))</f>
        <v/>
      </c>
      <c r="M411" s="3" t="n"/>
    </row>
    <row r="412">
      <c r="A412" s="2" t="n"/>
      <c r="B412" s="3" t="n"/>
      <c r="C412" s="3" t="n"/>
      <c r="D412" s="4">
        <f>IF(C412="","",IFERROR(VLOOKUP(C412,'Categorias'!$A$2:$B$101,2,FALSE),"Não classificado"))</f>
        <v/>
      </c>
      <c r="E412" s="3" t="n"/>
      <c r="F412" s="3" t="n"/>
      <c r="G412" s="3" t="n"/>
      <c r="H412" s="3" t="n"/>
      <c r="I412" s="2" t="n"/>
      <c r="J412" s="5" t="n"/>
      <c r="K412" s="6">
        <f>IF(A412="","",TEXT(A412,"mm/yyyy"))</f>
        <v/>
      </c>
      <c r="L412" s="7">
        <f>IF(J412="","",IF(OR(H412="Pago",H412="Recebido"),J412,0))</f>
        <v/>
      </c>
      <c r="M412" s="3" t="n"/>
    </row>
    <row r="413">
      <c r="A413" s="2" t="n"/>
      <c r="B413" s="3" t="n"/>
      <c r="C413" s="3" t="n"/>
      <c r="D413" s="8">
        <f>IF(C413="","",IFERROR(VLOOKUP(C413,'Categorias'!$A$2:$B$101,2,FALSE),"Não classificado"))</f>
        <v/>
      </c>
      <c r="E413" s="3" t="n"/>
      <c r="F413" s="3" t="n"/>
      <c r="G413" s="3" t="n"/>
      <c r="H413" s="3" t="n"/>
      <c r="I413" s="2" t="n"/>
      <c r="J413" s="5" t="n"/>
      <c r="K413" s="9">
        <f>IF(A413="","",TEXT(A413,"mm/yyyy"))</f>
        <v/>
      </c>
      <c r="L413" s="10">
        <f>IF(J413="","",IF(OR(H413="Pago",H413="Recebido"),J413,0))</f>
        <v/>
      </c>
      <c r="M413" s="3" t="n"/>
    </row>
    <row r="414">
      <c r="A414" s="2" t="n"/>
      <c r="B414" s="3" t="n"/>
      <c r="C414" s="3" t="n"/>
      <c r="D414" s="4">
        <f>IF(C414="","",IFERROR(VLOOKUP(C414,'Categorias'!$A$2:$B$101,2,FALSE),"Não classificado"))</f>
        <v/>
      </c>
      <c r="E414" s="3" t="n"/>
      <c r="F414" s="3" t="n"/>
      <c r="G414" s="3" t="n"/>
      <c r="H414" s="3" t="n"/>
      <c r="I414" s="2" t="n"/>
      <c r="J414" s="5" t="n"/>
      <c r="K414" s="6">
        <f>IF(A414="","",TEXT(A414,"mm/yyyy"))</f>
        <v/>
      </c>
      <c r="L414" s="7">
        <f>IF(J414="","",IF(OR(H414="Pago",H414="Recebido"),J414,0))</f>
        <v/>
      </c>
      <c r="M414" s="3" t="n"/>
    </row>
    <row r="415">
      <c r="A415" s="2" t="n"/>
      <c r="B415" s="3" t="n"/>
      <c r="C415" s="3" t="n"/>
      <c r="D415" s="8">
        <f>IF(C415="","",IFERROR(VLOOKUP(C415,'Categorias'!$A$2:$B$101,2,FALSE),"Não classificado"))</f>
        <v/>
      </c>
      <c r="E415" s="3" t="n"/>
      <c r="F415" s="3" t="n"/>
      <c r="G415" s="3" t="n"/>
      <c r="H415" s="3" t="n"/>
      <c r="I415" s="2" t="n"/>
      <c r="J415" s="5" t="n"/>
      <c r="K415" s="9">
        <f>IF(A415="","",TEXT(A415,"mm/yyyy"))</f>
        <v/>
      </c>
      <c r="L415" s="10">
        <f>IF(J415="","",IF(OR(H415="Pago",H415="Recebido"),J415,0))</f>
        <v/>
      </c>
      <c r="M415" s="3" t="n"/>
    </row>
    <row r="416">
      <c r="A416" s="2" t="n"/>
      <c r="B416" s="3" t="n"/>
      <c r="C416" s="3" t="n"/>
      <c r="D416" s="4">
        <f>IF(C416="","",IFERROR(VLOOKUP(C416,'Categorias'!$A$2:$B$101,2,FALSE),"Não classificado"))</f>
        <v/>
      </c>
      <c r="E416" s="3" t="n"/>
      <c r="F416" s="3" t="n"/>
      <c r="G416" s="3" t="n"/>
      <c r="H416" s="3" t="n"/>
      <c r="I416" s="2" t="n"/>
      <c r="J416" s="5" t="n"/>
      <c r="K416" s="6">
        <f>IF(A416="","",TEXT(A416,"mm/yyyy"))</f>
        <v/>
      </c>
      <c r="L416" s="7">
        <f>IF(J416="","",IF(OR(H416="Pago",H416="Recebido"),J416,0))</f>
        <v/>
      </c>
      <c r="M416" s="3" t="n"/>
    </row>
    <row r="417">
      <c r="A417" s="2" t="n"/>
      <c r="B417" s="3" t="n"/>
      <c r="C417" s="3" t="n"/>
      <c r="D417" s="8">
        <f>IF(C417="","",IFERROR(VLOOKUP(C417,'Categorias'!$A$2:$B$101,2,FALSE),"Não classificado"))</f>
        <v/>
      </c>
      <c r="E417" s="3" t="n"/>
      <c r="F417" s="3" t="n"/>
      <c r="G417" s="3" t="n"/>
      <c r="H417" s="3" t="n"/>
      <c r="I417" s="2" t="n"/>
      <c r="J417" s="5" t="n"/>
      <c r="K417" s="9">
        <f>IF(A417="","",TEXT(A417,"mm/yyyy"))</f>
        <v/>
      </c>
      <c r="L417" s="10">
        <f>IF(J417="","",IF(OR(H417="Pago",H417="Recebido"),J417,0))</f>
        <v/>
      </c>
      <c r="M417" s="3" t="n"/>
    </row>
    <row r="418">
      <c r="A418" s="2" t="n"/>
      <c r="B418" s="3" t="n"/>
      <c r="C418" s="3" t="n"/>
      <c r="D418" s="4">
        <f>IF(C418="","",IFERROR(VLOOKUP(C418,'Categorias'!$A$2:$B$101,2,FALSE),"Não classificado"))</f>
        <v/>
      </c>
      <c r="E418" s="3" t="n"/>
      <c r="F418" s="3" t="n"/>
      <c r="G418" s="3" t="n"/>
      <c r="H418" s="3" t="n"/>
      <c r="I418" s="2" t="n"/>
      <c r="J418" s="5" t="n"/>
      <c r="K418" s="6">
        <f>IF(A418="","",TEXT(A418,"mm/yyyy"))</f>
        <v/>
      </c>
      <c r="L418" s="7">
        <f>IF(J418="","",IF(OR(H418="Pago",H418="Recebido"),J418,0))</f>
        <v/>
      </c>
      <c r="M418" s="3" t="n"/>
    </row>
    <row r="419">
      <c r="A419" s="2" t="n"/>
      <c r="B419" s="3" t="n"/>
      <c r="C419" s="3" t="n"/>
      <c r="D419" s="8">
        <f>IF(C419="","",IFERROR(VLOOKUP(C419,'Categorias'!$A$2:$B$101,2,FALSE),"Não classificado"))</f>
        <v/>
      </c>
      <c r="E419" s="3" t="n"/>
      <c r="F419" s="3" t="n"/>
      <c r="G419" s="3" t="n"/>
      <c r="H419" s="3" t="n"/>
      <c r="I419" s="2" t="n"/>
      <c r="J419" s="5" t="n"/>
      <c r="K419" s="9">
        <f>IF(A419="","",TEXT(A419,"mm/yyyy"))</f>
        <v/>
      </c>
      <c r="L419" s="10">
        <f>IF(J419="","",IF(OR(H419="Pago",H419="Recebido"),J419,0))</f>
        <v/>
      </c>
      <c r="M419" s="3" t="n"/>
    </row>
    <row r="420">
      <c r="A420" s="2" t="n"/>
      <c r="B420" s="3" t="n"/>
      <c r="C420" s="3" t="n"/>
      <c r="D420" s="4">
        <f>IF(C420="","",IFERROR(VLOOKUP(C420,'Categorias'!$A$2:$B$101,2,FALSE),"Não classificado"))</f>
        <v/>
      </c>
      <c r="E420" s="3" t="n"/>
      <c r="F420" s="3" t="n"/>
      <c r="G420" s="3" t="n"/>
      <c r="H420" s="3" t="n"/>
      <c r="I420" s="2" t="n"/>
      <c r="J420" s="5" t="n"/>
      <c r="K420" s="6">
        <f>IF(A420="","",TEXT(A420,"mm/yyyy"))</f>
        <v/>
      </c>
      <c r="L420" s="7">
        <f>IF(J420="","",IF(OR(H420="Pago",H420="Recebido"),J420,0))</f>
        <v/>
      </c>
      <c r="M420" s="3" t="n"/>
    </row>
    <row r="421">
      <c r="A421" s="2" t="n"/>
      <c r="B421" s="3" t="n"/>
      <c r="C421" s="3" t="n"/>
      <c r="D421" s="8">
        <f>IF(C421="","",IFERROR(VLOOKUP(C421,'Categorias'!$A$2:$B$101,2,FALSE),"Não classificado"))</f>
        <v/>
      </c>
      <c r="E421" s="3" t="n"/>
      <c r="F421" s="3" t="n"/>
      <c r="G421" s="3" t="n"/>
      <c r="H421" s="3" t="n"/>
      <c r="I421" s="2" t="n"/>
      <c r="J421" s="5" t="n"/>
      <c r="K421" s="9">
        <f>IF(A421="","",TEXT(A421,"mm/yyyy"))</f>
        <v/>
      </c>
      <c r="L421" s="10">
        <f>IF(J421="","",IF(OR(H421="Pago",H421="Recebido"),J421,0))</f>
        <v/>
      </c>
      <c r="M421" s="3" t="n"/>
    </row>
    <row r="422">
      <c r="A422" s="2" t="n"/>
      <c r="B422" s="3" t="n"/>
      <c r="C422" s="3" t="n"/>
      <c r="D422" s="4">
        <f>IF(C422="","",IFERROR(VLOOKUP(C422,'Categorias'!$A$2:$B$101,2,FALSE),"Não classificado"))</f>
        <v/>
      </c>
      <c r="E422" s="3" t="n"/>
      <c r="F422" s="3" t="n"/>
      <c r="G422" s="3" t="n"/>
      <c r="H422" s="3" t="n"/>
      <c r="I422" s="2" t="n"/>
      <c r="J422" s="5" t="n"/>
      <c r="K422" s="6">
        <f>IF(A422="","",TEXT(A422,"mm/yyyy"))</f>
        <v/>
      </c>
      <c r="L422" s="7">
        <f>IF(J422="","",IF(OR(H422="Pago",H422="Recebido"),J422,0))</f>
        <v/>
      </c>
      <c r="M422" s="3" t="n"/>
    </row>
    <row r="423">
      <c r="A423" s="2" t="n"/>
      <c r="B423" s="3" t="n"/>
      <c r="C423" s="3" t="n"/>
      <c r="D423" s="8">
        <f>IF(C423="","",IFERROR(VLOOKUP(C423,'Categorias'!$A$2:$B$101,2,FALSE),"Não classificado"))</f>
        <v/>
      </c>
      <c r="E423" s="3" t="n"/>
      <c r="F423" s="3" t="n"/>
      <c r="G423" s="3" t="n"/>
      <c r="H423" s="3" t="n"/>
      <c r="I423" s="2" t="n"/>
      <c r="J423" s="5" t="n"/>
      <c r="K423" s="9">
        <f>IF(A423="","",TEXT(A423,"mm/yyyy"))</f>
        <v/>
      </c>
      <c r="L423" s="10">
        <f>IF(J423="","",IF(OR(H423="Pago",H423="Recebido"),J423,0))</f>
        <v/>
      </c>
      <c r="M423" s="3" t="n"/>
    </row>
    <row r="424">
      <c r="A424" s="2" t="n"/>
      <c r="B424" s="3" t="n"/>
      <c r="C424" s="3" t="n"/>
      <c r="D424" s="4">
        <f>IF(C424="","",IFERROR(VLOOKUP(C424,'Categorias'!$A$2:$B$101,2,FALSE),"Não classificado"))</f>
        <v/>
      </c>
      <c r="E424" s="3" t="n"/>
      <c r="F424" s="3" t="n"/>
      <c r="G424" s="3" t="n"/>
      <c r="H424" s="3" t="n"/>
      <c r="I424" s="2" t="n"/>
      <c r="J424" s="5" t="n"/>
      <c r="K424" s="6">
        <f>IF(A424="","",TEXT(A424,"mm/yyyy"))</f>
        <v/>
      </c>
      <c r="L424" s="7">
        <f>IF(J424="","",IF(OR(H424="Pago",H424="Recebido"),J424,0))</f>
        <v/>
      </c>
      <c r="M424" s="3" t="n"/>
    </row>
    <row r="425">
      <c r="A425" s="2" t="n"/>
      <c r="B425" s="3" t="n"/>
      <c r="C425" s="3" t="n"/>
      <c r="D425" s="8">
        <f>IF(C425="","",IFERROR(VLOOKUP(C425,'Categorias'!$A$2:$B$101,2,FALSE),"Não classificado"))</f>
        <v/>
      </c>
      <c r="E425" s="3" t="n"/>
      <c r="F425" s="3" t="n"/>
      <c r="G425" s="3" t="n"/>
      <c r="H425" s="3" t="n"/>
      <c r="I425" s="2" t="n"/>
      <c r="J425" s="5" t="n"/>
      <c r="K425" s="9">
        <f>IF(A425="","",TEXT(A425,"mm/yyyy"))</f>
        <v/>
      </c>
      <c r="L425" s="10">
        <f>IF(J425="","",IF(OR(H425="Pago",H425="Recebido"),J425,0))</f>
        <v/>
      </c>
      <c r="M425" s="3" t="n"/>
    </row>
    <row r="426">
      <c r="A426" s="2" t="n"/>
      <c r="B426" s="3" t="n"/>
      <c r="C426" s="3" t="n"/>
      <c r="D426" s="4">
        <f>IF(C426="","",IFERROR(VLOOKUP(C426,'Categorias'!$A$2:$B$101,2,FALSE),"Não classificado"))</f>
        <v/>
      </c>
      <c r="E426" s="3" t="n"/>
      <c r="F426" s="3" t="n"/>
      <c r="G426" s="3" t="n"/>
      <c r="H426" s="3" t="n"/>
      <c r="I426" s="2" t="n"/>
      <c r="J426" s="5" t="n"/>
      <c r="K426" s="6">
        <f>IF(A426="","",TEXT(A426,"mm/yyyy"))</f>
        <v/>
      </c>
      <c r="L426" s="7">
        <f>IF(J426="","",IF(OR(H426="Pago",H426="Recebido"),J426,0))</f>
        <v/>
      </c>
      <c r="M426" s="3" t="n"/>
    </row>
    <row r="427">
      <c r="A427" s="2" t="n"/>
      <c r="B427" s="3" t="n"/>
      <c r="C427" s="3" t="n"/>
      <c r="D427" s="8">
        <f>IF(C427="","",IFERROR(VLOOKUP(C427,'Categorias'!$A$2:$B$101,2,FALSE),"Não classificado"))</f>
        <v/>
      </c>
      <c r="E427" s="3" t="n"/>
      <c r="F427" s="3" t="n"/>
      <c r="G427" s="3" t="n"/>
      <c r="H427" s="3" t="n"/>
      <c r="I427" s="2" t="n"/>
      <c r="J427" s="5" t="n"/>
      <c r="K427" s="9">
        <f>IF(A427="","",TEXT(A427,"mm/yyyy"))</f>
        <v/>
      </c>
      <c r="L427" s="10">
        <f>IF(J427="","",IF(OR(H427="Pago",H427="Recebido"),J427,0))</f>
        <v/>
      </c>
      <c r="M427" s="3" t="n"/>
    </row>
    <row r="428">
      <c r="A428" s="2" t="n"/>
      <c r="B428" s="3" t="n"/>
      <c r="C428" s="3" t="n"/>
      <c r="D428" s="4">
        <f>IF(C428="","",IFERROR(VLOOKUP(C428,'Categorias'!$A$2:$B$101,2,FALSE),"Não classificado"))</f>
        <v/>
      </c>
      <c r="E428" s="3" t="n"/>
      <c r="F428" s="3" t="n"/>
      <c r="G428" s="3" t="n"/>
      <c r="H428" s="3" t="n"/>
      <c r="I428" s="2" t="n"/>
      <c r="J428" s="5" t="n"/>
      <c r="K428" s="6">
        <f>IF(A428="","",TEXT(A428,"mm/yyyy"))</f>
        <v/>
      </c>
      <c r="L428" s="7">
        <f>IF(J428="","",IF(OR(H428="Pago",H428="Recebido"),J428,0))</f>
        <v/>
      </c>
      <c r="M428" s="3" t="n"/>
    </row>
    <row r="429">
      <c r="A429" s="2" t="n"/>
      <c r="B429" s="3" t="n"/>
      <c r="C429" s="3" t="n"/>
      <c r="D429" s="8">
        <f>IF(C429="","",IFERROR(VLOOKUP(C429,'Categorias'!$A$2:$B$101,2,FALSE),"Não classificado"))</f>
        <v/>
      </c>
      <c r="E429" s="3" t="n"/>
      <c r="F429" s="3" t="n"/>
      <c r="G429" s="3" t="n"/>
      <c r="H429" s="3" t="n"/>
      <c r="I429" s="2" t="n"/>
      <c r="J429" s="5" t="n"/>
      <c r="K429" s="9">
        <f>IF(A429="","",TEXT(A429,"mm/yyyy"))</f>
        <v/>
      </c>
      <c r="L429" s="10">
        <f>IF(J429="","",IF(OR(H429="Pago",H429="Recebido"),J429,0))</f>
        <v/>
      </c>
      <c r="M429" s="3" t="n"/>
    </row>
    <row r="430">
      <c r="A430" s="2" t="n"/>
      <c r="B430" s="3" t="n"/>
      <c r="C430" s="3" t="n"/>
      <c r="D430" s="4">
        <f>IF(C430="","",IFERROR(VLOOKUP(C430,'Categorias'!$A$2:$B$101,2,FALSE),"Não classificado"))</f>
        <v/>
      </c>
      <c r="E430" s="3" t="n"/>
      <c r="F430" s="3" t="n"/>
      <c r="G430" s="3" t="n"/>
      <c r="H430" s="3" t="n"/>
      <c r="I430" s="2" t="n"/>
      <c r="J430" s="5" t="n"/>
      <c r="K430" s="6">
        <f>IF(A430="","",TEXT(A430,"mm/yyyy"))</f>
        <v/>
      </c>
      <c r="L430" s="7">
        <f>IF(J430="","",IF(OR(H430="Pago",H430="Recebido"),J430,0))</f>
        <v/>
      </c>
      <c r="M430" s="3" t="n"/>
    </row>
    <row r="431">
      <c r="A431" s="2" t="n"/>
      <c r="B431" s="3" t="n"/>
      <c r="C431" s="3" t="n"/>
      <c r="D431" s="8">
        <f>IF(C431="","",IFERROR(VLOOKUP(C431,'Categorias'!$A$2:$B$101,2,FALSE),"Não classificado"))</f>
        <v/>
      </c>
      <c r="E431" s="3" t="n"/>
      <c r="F431" s="3" t="n"/>
      <c r="G431" s="3" t="n"/>
      <c r="H431" s="3" t="n"/>
      <c r="I431" s="2" t="n"/>
      <c r="J431" s="5" t="n"/>
      <c r="K431" s="9">
        <f>IF(A431="","",TEXT(A431,"mm/yyyy"))</f>
        <v/>
      </c>
      <c r="L431" s="10">
        <f>IF(J431="","",IF(OR(H431="Pago",H431="Recebido"),J431,0))</f>
        <v/>
      </c>
      <c r="M431" s="3" t="n"/>
    </row>
    <row r="432">
      <c r="A432" s="2" t="n"/>
      <c r="B432" s="3" t="n"/>
      <c r="C432" s="3" t="n"/>
      <c r="D432" s="4">
        <f>IF(C432="","",IFERROR(VLOOKUP(C432,'Categorias'!$A$2:$B$101,2,FALSE),"Não classificado"))</f>
        <v/>
      </c>
      <c r="E432" s="3" t="n"/>
      <c r="F432" s="3" t="n"/>
      <c r="G432" s="3" t="n"/>
      <c r="H432" s="3" t="n"/>
      <c r="I432" s="2" t="n"/>
      <c r="J432" s="5" t="n"/>
      <c r="K432" s="6">
        <f>IF(A432="","",TEXT(A432,"mm/yyyy"))</f>
        <v/>
      </c>
      <c r="L432" s="7">
        <f>IF(J432="","",IF(OR(H432="Pago",H432="Recebido"),J432,0))</f>
        <v/>
      </c>
      <c r="M432" s="3" t="n"/>
    </row>
    <row r="433">
      <c r="A433" s="2" t="n"/>
      <c r="B433" s="3" t="n"/>
      <c r="C433" s="3" t="n"/>
      <c r="D433" s="8">
        <f>IF(C433="","",IFERROR(VLOOKUP(C433,'Categorias'!$A$2:$B$101,2,FALSE),"Não classificado"))</f>
        <v/>
      </c>
      <c r="E433" s="3" t="n"/>
      <c r="F433" s="3" t="n"/>
      <c r="G433" s="3" t="n"/>
      <c r="H433" s="3" t="n"/>
      <c r="I433" s="2" t="n"/>
      <c r="J433" s="5" t="n"/>
      <c r="K433" s="9">
        <f>IF(A433="","",TEXT(A433,"mm/yyyy"))</f>
        <v/>
      </c>
      <c r="L433" s="10">
        <f>IF(J433="","",IF(OR(H433="Pago",H433="Recebido"),J433,0))</f>
        <v/>
      </c>
      <c r="M433" s="3" t="n"/>
    </row>
    <row r="434">
      <c r="A434" s="2" t="n"/>
      <c r="B434" s="3" t="n"/>
      <c r="C434" s="3" t="n"/>
      <c r="D434" s="4">
        <f>IF(C434="","",IFERROR(VLOOKUP(C434,'Categorias'!$A$2:$B$101,2,FALSE),"Não classificado"))</f>
        <v/>
      </c>
      <c r="E434" s="3" t="n"/>
      <c r="F434" s="3" t="n"/>
      <c r="G434" s="3" t="n"/>
      <c r="H434" s="3" t="n"/>
      <c r="I434" s="2" t="n"/>
      <c r="J434" s="5" t="n"/>
      <c r="K434" s="6">
        <f>IF(A434="","",TEXT(A434,"mm/yyyy"))</f>
        <v/>
      </c>
      <c r="L434" s="7">
        <f>IF(J434="","",IF(OR(H434="Pago",H434="Recebido"),J434,0))</f>
        <v/>
      </c>
      <c r="M434" s="3" t="n"/>
    </row>
    <row r="435">
      <c r="A435" s="2" t="n"/>
      <c r="B435" s="3" t="n"/>
      <c r="C435" s="3" t="n"/>
      <c r="D435" s="8">
        <f>IF(C435="","",IFERROR(VLOOKUP(C435,'Categorias'!$A$2:$B$101,2,FALSE),"Não classificado"))</f>
        <v/>
      </c>
      <c r="E435" s="3" t="n"/>
      <c r="F435" s="3" t="n"/>
      <c r="G435" s="3" t="n"/>
      <c r="H435" s="3" t="n"/>
      <c r="I435" s="2" t="n"/>
      <c r="J435" s="5" t="n"/>
      <c r="K435" s="9">
        <f>IF(A435="","",TEXT(A435,"mm/yyyy"))</f>
        <v/>
      </c>
      <c r="L435" s="10">
        <f>IF(J435="","",IF(OR(H435="Pago",H435="Recebido"),J435,0))</f>
        <v/>
      </c>
      <c r="M435" s="3" t="n"/>
    </row>
    <row r="436">
      <c r="A436" s="2" t="n"/>
      <c r="B436" s="3" t="n"/>
      <c r="C436" s="3" t="n"/>
      <c r="D436" s="4">
        <f>IF(C436="","",IFERROR(VLOOKUP(C436,'Categorias'!$A$2:$B$101,2,FALSE),"Não classificado"))</f>
        <v/>
      </c>
      <c r="E436" s="3" t="n"/>
      <c r="F436" s="3" t="n"/>
      <c r="G436" s="3" t="n"/>
      <c r="H436" s="3" t="n"/>
      <c r="I436" s="2" t="n"/>
      <c r="J436" s="5" t="n"/>
      <c r="K436" s="6">
        <f>IF(A436="","",TEXT(A436,"mm/yyyy"))</f>
        <v/>
      </c>
      <c r="L436" s="7">
        <f>IF(J436="","",IF(OR(H436="Pago",H436="Recebido"),J436,0))</f>
        <v/>
      </c>
      <c r="M436" s="3" t="n"/>
    </row>
    <row r="437">
      <c r="A437" s="2" t="n"/>
      <c r="B437" s="3" t="n"/>
      <c r="C437" s="3" t="n"/>
      <c r="D437" s="8">
        <f>IF(C437="","",IFERROR(VLOOKUP(C437,'Categorias'!$A$2:$B$101,2,FALSE),"Não classificado"))</f>
        <v/>
      </c>
      <c r="E437" s="3" t="n"/>
      <c r="F437" s="3" t="n"/>
      <c r="G437" s="3" t="n"/>
      <c r="H437" s="3" t="n"/>
      <c r="I437" s="2" t="n"/>
      <c r="J437" s="5" t="n"/>
      <c r="K437" s="9">
        <f>IF(A437="","",TEXT(A437,"mm/yyyy"))</f>
        <v/>
      </c>
      <c r="L437" s="10">
        <f>IF(J437="","",IF(OR(H437="Pago",H437="Recebido"),J437,0))</f>
        <v/>
      </c>
      <c r="M437" s="3" t="n"/>
    </row>
    <row r="438">
      <c r="A438" s="2" t="n"/>
      <c r="B438" s="3" t="n"/>
      <c r="C438" s="3" t="n"/>
      <c r="D438" s="4">
        <f>IF(C438="","",IFERROR(VLOOKUP(C438,'Categorias'!$A$2:$B$101,2,FALSE),"Não classificado"))</f>
        <v/>
      </c>
      <c r="E438" s="3" t="n"/>
      <c r="F438" s="3" t="n"/>
      <c r="G438" s="3" t="n"/>
      <c r="H438" s="3" t="n"/>
      <c r="I438" s="2" t="n"/>
      <c r="J438" s="5" t="n"/>
      <c r="K438" s="6">
        <f>IF(A438="","",TEXT(A438,"mm/yyyy"))</f>
        <v/>
      </c>
      <c r="L438" s="7">
        <f>IF(J438="","",IF(OR(H438="Pago",H438="Recebido"),J438,0))</f>
        <v/>
      </c>
      <c r="M438" s="3" t="n"/>
    </row>
    <row r="439">
      <c r="A439" s="2" t="n"/>
      <c r="B439" s="3" t="n"/>
      <c r="C439" s="3" t="n"/>
      <c r="D439" s="8">
        <f>IF(C439="","",IFERROR(VLOOKUP(C439,'Categorias'!$A$2:$B$101,2,FALSE),"Não classificado"))</f>
        <v/>
      </c>
      <c r="E439" s="3" t="n"/>
      <c r="F439" s="3" t="n"/>
      <c r="G439" s="3" t="n"/>
      <c r="H439" s="3" t="n"/>
      <c r="I439" s="2" t="n"/>
      <c r="J439" s="5" t="n"/>
      <c r="K439" s="9">
        <f>IF(A439="","",TEXT(A439,"mm/yyyy"))</f>
        <v/>
      </c>
      <c r="L439" s="10">
        <f>IF(J439="","",IF(OR(H439="Pago",H439="Recebido"),J439,0))</f>
        <v/>
      </c>
      <c r="M439" s="3" t="n"/>
    </row>
    <row r="440">
      <c r="A440" s="2" t="n"/>
      <c r="B440" s="3" t="n"/>
      <c r="C440" s="3" t="n"/>
      <c r="D440" s="4">
        <f>IF(C440="","",IFERROR(VLOOKUP(C440,'Categorias'!$A$2:$B$101,2,FALSE),"Não classificado"))</f>
        <v/>
      </c>
      <c r="E440" s="3" t="n"/>
      <c r="F440" s="3" t="n"/>
      <c r="G440" s="3" t="n"/>
      <c r="H440" s="3" t="n"/>
      <c r="I440" s="2" t="n"/>
      <c r="J440" s="5" t="n"/>
      <c r="K440" s="6">
        <f>IF(A440="","",TEXT(A440,"mm/yyyy"))</f>
        <v/>
      </c>
      <c r="L440" s="7">
        <f>IF(J440="","",IF(OR(H440="Pago",H440="Recebido"),J440,0))</f>
        <v/>
      </c>
      <c r="M440" s="3" t="n"/>
    </row>
    <row r="441">
      <c r="A441" s="2" t="n"/>
      <c r="B441" s="3" t="n"/>
      <c r="C441" s="3" t="n"/>
      <c r="D441" s="8">
        <f>IF(C441="","",IFERROR(VLOOKUP(C441,'Categorias'!$A$2:$B$101,2,FALSE),"Não classificado"))</f>
        <v/>
      </c>
      <c r="E441" s="3" t="n"/>
      <c r="F441" s="3" t="n"/>
      <c r="G441" s="3" t="n"/>
      <c r="H441" s="3" t="n"/>
      <c r="I441" s="2" t="n"/>
      <c r="J441" s="5" t="n"/>
      <c r="K441" s="9">
        <f>IF(A441="","",TEXT(A441,"mm/yyyy"))</f>
        <v/>
      </c>
      <c r="L441" s="10">
        <f>IF(J441="","",IF(OR(H441="Pago",H441="Recebido"),J441,0))</f>
        <v/>
      </c>
      <c r="M441" s="3" t="n"/>
    </row>
    <row r="442">
      <c r="A442" s="2" t="n"/>
      <c r="B442" s="3" t="n"/>
      <c r="C442" s="3" t="n"/>
      <c r="D442" s="4">
        <f>IF(C442="","",IFERROR(VLOOKUP(C442,'Categorias'!$A$2:$B$101,2,FALSE),"Não classificado"))</f>
        <v/>
      </c>
      <c r="E442" s="3" t="n"/>
      <c r="F442" s="3" t="n"/>
      <c r="G442" s="3" t="n"/>
      <c r="H442" s="3" t="n"/>
      <c r="I442" s="2" t="n"/>
      <c r="J442" s="5" t="n"/>
      <c r="K442" s="6">
        <f>IF(A442="","",TEXT(A442,"mm/yyyy"))</f>
        <v/>
      </c>
      <c r="L442" s="7">
        <f>IF(J442="","",IF(OR(H442="Pago",H442="Recebido"),J442,0))</f>
        <v/>
      </c>
      <c r="M442" s="3" t="n"/>
    </row>
    <row r="443">
      <c r="A443" s="2" t="n"/>
      <c r="B443" s="3" t="n"/>
      <c r="C443" s="3" t="n"/>
      <c r="D443" s="8">
        <f>IF(C443="","",IFERROR(VLOOKUP(C443,'Categorias'!$A$2:$B$101,2,FALSE),"Não classificado"))</f>
        <v/>
      </c>
      <c r="E443" s="3" t="n"/>
      <c r="F443" s="3" t="n"/>
      <c r="G443" s="3" t="n"/>
      <c r="H443" s="3" t="n"/>
      <c r="I443" s="2" t="n"/>
      <c r="J443" s="5" t="n"/>
      <c r="K443" s="9">
        <f>IF(A443="","",TEXT(A443,"mm/yyyy"))</f>
        <v/>
      </c>
      <c r="L443" s="10">
        <f>IF(J443="","",IF(OR(H443="Pago",H443="Recebido"),J443,0))</f>
        <v/>
      </c>
      <c r="M443" s="3" t="n"/>
    </row>
    <row r="444">
      <c r="A444" s="2" t="n"/>
      <c r="B444" s="3" t="n"/>
      <c r="C444" s="3" t="n"/>
      <c r="D444" s="4">
        <f>IF(C444="","",IFERROR(VLOOKUP(C444,'Categorias'!$A$2:$B$101,2,FALSE),"Não classificado"))</f>
        <v/>
      </c>
      <c r="E444" s="3" t="n"/>
      <c r="F444" s="3" t="n"/>
      <c r="G444" s="3" t="n"/>
      <c r="H444" s="3" t="n"/>
      <c r="I444" s="2" t="n"/>
      <c r="J444" s="5" t="n"/>
      <c r="K444" s="6">
        <f>IF(A444="","",TEXT(A444,"mm/yyyy"))</f>
        <v/>
      </c>
      <c r="L444" s="7">
        <f>IF(J444="","",IF(OR(H444="Pago",H444="Recebido"),J444,0))</f>
        <v/>
      </c>
      <c r="M444" s="3" t="n"/>
    </row>
    <row r="445">
      <c r="A445" s="2" t="n"/>
      <c r="B445" s="3" t="n"/>
      <c r="C445" s="3" t="n"/>
      <c r="D445" s="8">
        <f>IF(C445="","",IFERROR(VLOOKUP(C445,'Categorias'!$A$2:$B$101,2,FALSE),"Não classificado"))</f>
        <v/>
      </c>
      <c r="E445" s="3" t="n"/>
      <c r="F445" s="3" t="n"/>
      <c r="G445" s="3" t="n"/>
      <c r="H445" s="3" t="n"/>
      <c r="I445" s="2" t="n"/>
      <c r="J445" s="5" t="n"/>
      <c r="K445" s="9">
        <f>IF(A445="","",TEXT(A445,"mm/yyyy"))</f>
        <v/>
      </c>
      <c r="L445" s="10">
        <f>IF(J445="","",IF(OR(H445="Pago",H445="Recebido"),J445,0))</f>
        <v/>
      </c>
      <c r="M445" s="3" t="n"/>
    </row>
    <row r="446">
      <c r="A446" s="2" t="n"/>
      <c r="B446" s="3" t="n"/>
      <c r="C446" s="3" t="n"/>
      <c r="D446" s="4">
        <f>IF(C446="","",IFERROR(VLOOKUP(C446,'Categorias'!$A$2:$B$101,2,FALSE),"Não classificado"))</f>
        <v/>
      </c>
      <c r="E446" s="3" t="n"/>
      <c r="F446" s="3" t="n"/>
      <c r="G446" s="3" t="n"/>
      <c r="H446" s="3" t="n"/>
      <c r="I446" s="2" t="n"/>
      <c r="J446" s="5" t="n"/>
      <c r="K446" s="6">
        <f>IF(A446="","",TEXT(A446,"mm/yyyy"))</f>
        <v/>
      </c>
      <c r="L446" s="7">
        <f>IF(J446="","",IF(OR(H446="Pago",H446="Recebido"),J446,0))</f>
        <v/>
      </c>
      <c r="M446" s="3" t="n"/>
    </row>
    <row r="447">
      <c r="A447" s="2" t="n"/>
      <c r="B447" s="3" t="n"/>
      <c r="C447" s="3" t="n"/>
      <c r="D447" s="8">
        <f>IF(C447="","",IFERROR(VLOOKUP(C447,'Categorias'!$A$2:$B$101,2,FALSE),"Não classificado"))</f>
        <v/>
      </c>
      <c r="E447" s="3" t="n"/>
      <c r="F447" s="3" t="n"/>
      <c r="G447" s="3" t="n"/>
      <c r="H447" s="3" t="n"/>
      <c r="I447" s="2" t="n"/>
      <c r="J447" s="5" t="n"/>
      <c r="K447" s="9">
        <f>IF(A447="","",TEXT(A447,"mm/yyyy"))</f>
        <v/>
      </c>
      <c r="L447" s="10">
        <f>IF(J447="","",IF(OR(H447="Pago",H447="Recebido"),J447,0))</f>
        <v/>
      </c>
      <c r="M447" s="3" t="n"/>
    </row>
    <row r="448">
      <c r="A448" s="2" t="n"/>
      <c r="B448" s="3" t="n"/>
      <c r="C448" s="3" t="n"/>
      <c r="D448" s="4">
        <f>IF(C448="","",IFERROR(VLOOKUP(C448,'Categorias'!$A$2:$B$101,2,FALSE),"Não classificado"))</f>
        <v/>
      </c>
      <c r="E448" s="3" t="n"/>
      <c r="F448" s="3" t="n"/>
      <c r="G448" s="3" t="n"/>
      <c r="H448" s="3" t="n"/>
      <c r="I448" s="2" t="n"/>
      <c r="J448" s="5" t="n"/>
      <c r="K448" s="6">
        <f>IF(A448="","",TEXT(A448,"mm/yyyy"))</f>
        <v/>
      </c>
      <c r="L448" s="7">
        <f>IF(J448="","",IF(OR(H448="Pago",H448="Recebido"),J448,0))</f>
        <v/>
      </c>
      <c r="M448" s="3" t="n"/>
    </row>
    <row r="449">
      <c r="A449" s="2" t="n"/>
      <c r="B449" s="3" t="n"/>
      <c r="C449" s="3" t="n"/>
      <c r="D449" s="8">
        <f>IF(C449="","",IFERROR(VLOOKUP(C449,'Categorias'!$A$2:$B$101,2,FALSE),"Não classificado"))</f>
        <v/>
      </c>
      <c r="E449" s="3" t="n"/>
      <c r="F449" s="3" t="n"/>
      <c r="G449" s="3" t="n"/>
      <c r="H449" s="3" t="n"/>
      <c r="I449" s="2" t="n"/>
      <c r="J449" s="5" t="n"/>
      <c r="K449" s="9">
        <f>IF(A449="","",TEXT(A449,"mm/yyyy"))</f>
        <v/>
      </c>
      <c r="L449" s="10">
        <f>IF(J449="","",IF(OR(H449="Pago",H449="Recebido"),J449,0))</f>
        <v/>
      </c>
      <c r="M449" s="3" t="n"/>
    </row>
    <row r="450">
      <c r="A450" s="2" t="n"/>
      <c r="B450" s="3" t="n"/>
      <c r="C450" s="3" t="n"/>
      <c r="D450" s="4">
        <f>IF(C450="","",IFERROR(VLOOKUP(C450,'Categorias'!$A$2:$B$101,2,FALSE),"Não classificado"))</f>
        <v/>
      </c>
      <c r="E450" s="3" t="n"/>
      <c r="F450" s="3" t="n"/>
      <c r="G450" s="3" t="n"/>
      <c r="H450" s="3" t="n"/>
      <c r="I450" s="2" t="n"/>
      <c r="J450" s="5" t="n"/>
      <c r="K450" s="6">
        <f>IF(A450="","",TEXT(A450,"mm/yyyy"))</f>
        <v/>
      </c>
      <c r="L450" s="7">
        <f>IF(J450="","",IF(OR(H450="Pago",H450="Recebido"),J450,0))</f>
        <v/>
      </c>
      <c r="M450" s="3" t="n"/>
    </row>
    <row r="451">
      <c r="A451" s="2" t="n"/>
      <c r="B451" s="3" t="n"/>
      <c r="C451" s="3" t="n"/>
      <c r="D451" s="8">
        <f>IF(C451="","",IFERROR(VLOOKUP(C451,'Categorias'!$A$2:$B$101,2,FALSE),"Não classificado"))</f>
        <v/>
      </c>
      <c r="E451" s="3" t="n"/>
      <c r="F451" s="3" t="n"/>
      <c r="G451" s="3" t="n"/>
      <c r="H451" s="3" t="n"/>
      <c r="I451" s="2" t="n"/>
      <c r="J451" s="5" t="n"/>
      <c r="K451" s="9">
        <f>IF(A451="","",TEXT(A451,"mm/yyyy"))</f>
        <v/>
      </c>
      <c r="L451" s="10">
        <f>IF(J451="","",IF(OR(H451="Pago",H451="Recebido"),J451,0))</f>
        <v/>
      </c>
      <c r="M451" s="3" t="n"/>
    </row>
    <row r="452">
      <c r="A452" s="2" t="n"/>
      <c r="B452" s="3" t="n"/>
      <c r="C452" s="3" t="n"/>
      <c r="D452" s="4">
        <f>IF(C452="","",IFERROR(VLOOKUP(C452,'Categorias'!$A$2:$B$101,2,FALSE),"Não classificado"))</f>
        <v/>
      </c>
      <c r="E452" s="3" t="n"/>
      <c r="F452" s="3" t="n"/>
      <c r="G452" s="3" t="n"/>
      <c r="H452" s="3" t="n"/>
      <c r="I452" s="2" t="n"/>
      <c r="J452" s="5" t="n"/>
      <c r="K452" s="6">
        <f>IF(A452="","",TEXT(A452,"mm/yyyy"))</f>
        <v/>
      </c>
      <c r="L452" s="7">
        <f>IF(J452="","",IF(OR(H452="Pago",H452="Recebido"),J452,0))</f>
        <v/>
      </c>
      <c r="M452" s="3" t="n"/>
    </row>
    <row r="453">
      <c r="A453" s="2" t="n"/>
      <c r="B453" s="3" t="n"/>
      <c r="C453" s="3" t="n"/>
      <c r="D453" s="8">
        <f>IF(C453="","",IFERROR(VLOOKUP(C453,'Categorias'!$A$2:$B$101,2,FALSE),"Não classificado"))</f>
        <v/>
      </c>
      <c r="E453" s="3" t="n"/>
      <c r="F453" s="3" t="n"/>
      <c r="G453" s="3" t="n"/>
      <c r="H453" s="3" t="n"/>
      <c r="I453" s="2" t="n"/>
      <c r="J453" s="5" t="n"/>
      <c r="K453" s="9">
        <f>IF(A453="","",TEXT(A453,"mm/yyyy"))</f>
        <v/>
      </c>
      <c r="L453" s="10">
        <f>IF(J453="","",IF(OR(H453="Pago",H453="Recebido"),J453,0))</f>
        <v/>
      </c>
      <c r="M453" s="3" t="n"/>
    </row>
    <row r="454">
      <c r="A454" s="2" t="n"/>
      <c r="B454" s="3" t="n"/>
      <c r="C454" s="3" t="n"/>
      <c r="D454" s="4">
        <f>IF(C454="","",IFERROR(VLOOKUP(C454,'Categorias'!$A$2:$B$101,2,FALSE),"Não classificado"))</f>
        <v/>
      </c>
      <c r="E454" s="3" t="n"/>
      <c r="F454" s="3" t="n"/>
      <c r="G454" s="3" t="n"/>
      <c r="H454" s="3" t="n"/>
      <c r="I454" s="2" t="n"/>
      <c r="J454" s="5" t="n"/>
      <c r="K454" s="6">
        <f>IF(A454="","",TEXT(A454,"mm/yyyy"))</f>
        <v/>
      </c>
      <c r="L454" s="7">
        <f>IF(J454="","",IF(OR(H454="Pago",H454="Recebido"),J454,0))</f>
        <v/>
      </c>
      <c r="M454" s="3" t="n"/>
    </row>
    <row r="455">
      <c r="A455" s="2" t="n"/>
      <c r="B455" s="3" t="n"/>
      <c r="C455" s="3" t="n"/>
      <c r="D455" s="8">
        <f>IF(C455="","",IFERROR(VLOOKUP(C455,'Categorias'!$A$2:$B$101,2,FALSE),"Não classificado"))</f>
        <v/>
      </c>
      <c r="E455" s="3" t="n"/>
      <c r="F455" s="3" t="n"/>
      <c r="G455" s="3" t="n"/>
      <c r="H455" s="3" t="n"/>
      <c r="I455" s="2" t="n"/>
      <c r="J455" s="5" t="n"/>
      <c r="K455" s="9">
        <f>IF(A455="","",TEXT(A455,"mm/yyyy"))</f>
        <v/>
      </c>
      <c r="L455" s="10">
        <f>IF(J455="","",IF(OR(H455="Pago",H455="Recebido"),J455,0))</f>
        <v/>
      </c>
      <c r="M455" s="3" t="n"/>
    </row>
    <row r="456">
      <c r="A456" s="2" t="n"/>
      <c r="B456" s="3" t="n"/>
      <c r="C456" s="3" t="n"/>
      <c r="D456" s="4">
        <f>IF(C456="","",IFERROR(VLOOKUP(C456,'Categorias'!$A$2:$B$101,2,FALSE),"Não classificado"))</f>
        <v/>
      </c>
      <c r="E456" s="3" t="n"/>
      <c r="F456" s="3" t="n"/>
      <c r="G456" s="3" t="n"/>
      <c r="H456" s="3" t="n"/>
      <c r="I456" s="2" t="n"/>
      <c r="J456" s="5" t="n"/>
      <c r="K456" s="6">
        <f>IF(A456="","",TEXT(A456,"mm/yyyy"))</f>
        <v/>
      </c>
      <c r="L456" s="7">
        <f>IF(J456="","",IF(OR(H456="Pago",H456="Recebido"),J456,0))</f>
        <v/>
      </c>
      <c r="M456" s="3" t="n"/>
    </row>
    <row r="457">
      <c r="A457" s="2" t="n"/>
      <c r="B457" s="3" t="n"/>
      <c r="C457" s="3" t="n"/>
      <c r="D457" s="8">
        <f>IF(C457="","",IFERROR(VLOOKUP(C457,'Categorias'!$A$2:$B$101,2,FALSE),"Não classificado"))</f>
        <v/>
      </c>
      <c r="E457" s="3" t="n"/>
      <c r="F457" s="3" t="n"/>
      <c r="G457" s="3" t="n"/>
      <c r="H457" s="3" t="n"/>
      <c r="I457" s="2" t="n"/>
      <c r="J457" s="5" t="n"/>
      <c r="K457" s="9">
        <f>IF(A457="","",TEXT(A457,"mm/yyyy"))</f>
        <v/>
      </c>
      <c r="L457" s="10">
        <f>IF(J457="","",IF(OR(H457="Pago",H457="Recebido"),J457,0))</f>
        <v/>
      </c>
      <c r="M457" s="3" t="n"/>
    </row>
    <row r="458">
      <c r="A458" s="2" t="n"/>
      <c r="B458" s="3" t="n"/>
      <c r="C458" s="3" t="n"/>
      <c r="D458" s="4">
        <f>IF(C458="","",IFERROR(VLOOKUP(C458,'Categorias'!$A$2:$B$101,2,FALSE),"Não classificado"))</f>
        <v/>
      </c>
      <c r="E458" s="3" t="n"/>
      <c r="F458" s="3" t="n"/>
      <c r="G458" s="3" t="n"/>
      <c r="H458" s="3" t="n"/>
      <c r="I458" s="2" t="n"/>
      <c r="J458" s="5" t="n"/>
      <c r="K458" s="6">
        <f>IF(A458="","",TEXT(A458,"mm/yyyy"))</f>
        <v/>
      </c>
      <c r="L458" s="7">
        <f>IF(J458="","",IF(OR(H458="Pago",H458="Recebido"),J458,0))</f>
        <v/>
      </c>
      <c r="M458" s="3" t="n"/>
    </row>
    <row r="459">
      <c r="A459" s="2" t="n"/>
      <c r="B459" s="3" t="n"/>
      <c r="C459" s="3" t="n"/>
      <c r="D459" s="8">
        <f>IF(C459="","",IFERROR(VLOOKUP(C459,'Categorias'!$A$2:$B$101,2,FALSE),"Não classificado"))</f>
        <v/>
      </c>
      <c r="E459" s="3" t="n"/>
      <c r="F459" s="3" t="n"/>
      <c r="G459" s="3" t="n"/>
      <c r="H459" s="3" t="n"/>
      <c r="I459" s="2" t="n"/>
      <c r="J459" s="5" t="n"/>
      <c r="K459" s="9">
        <f>IF(A459="","",TEXT(A459,"mm/yyyy"))</f>
        <v/>
      </c>
      <c r="L459" s="10">
        <f>IF(J459="","",IF(OR(H459="Pago",H459="Recebido"),J459,0))</f>
        <v/>
      </c>
      <c r="M459" s="3" t="n"/>
    </row>
    <row r="460">
      <c r="A460" s="2" t="n"/>
      <c r="B460" s="3" t="n"/>
      <c r="C460" s="3" t="n"/>
      <c r="D460" s="4">
        <f>IF(C460="","",IFERROR(VLOOKUP(C460,'Categorias'!$A$2:$B$101,2,FALSE),"Não classificado"))</f>
        <v/>
      </c>
      <c r="E460" s="3" t="n"/>
      <c r="F460" s="3" t="n"/>
      <c r="G460" s="3" t="n"/>
      <c r="H460" s="3" t="n"/>
      <c r="I460" s="2" t="n"/>
      <c r="J460" s="5" t="n"/>
      <c r="K460" s="6">
        <f>IF(A460="","",TEXT(A460,"mm/yyyy"))</f>
        <v/>
      </c>
      <c r="L460" s="7">
        <f>IF(J460="","",IF(OR(H460="Pago",H460="Recebido"),J460,0))</f>
        <v/>
      </c>
      <c r="M460" s="3" t="n"/>
    </row>
    <row r="461">
      <c r="A461" s="2" t="n"/>
      <c r="B461" s="3" t="n"/>
      <c r="C461" s="3" t="n"/>
      <c r="D461" s="8">
        <f>IF(C461="","",IFERROR(VLOOKUP(C461,'Categorias'!$A$2:$B$101,2,FALSE),"Não classificado"))</f>
        <v/>
      </c>
      <c r="E461" s="3" t="n"/>
      <c r="F461" s="3" t="n"/>
      <c r="G461" s="3" t="n"/>
      <c r="H461" s="3" t="n"/>
      <c r="I461" s="2" t="n"/>
      <c r="J461" s="5" t="n"/>
      <c r="K461" s="9">
        <f>IF(A461="","",TEXT(A461,"mm/yyyy"))</f>
        <v/>
      </c>
      <c r="L461" s="10">
        <f>IF(J461="","",IF(OR(H461="Pago",H461="Recebido"),J461,0))</f>
        <v/>
      </c>
      <c r="M461" s="3" t="n"/>
    </row>
    <row r="462">
      <c r="A462" s="2" t="n"/>
      <c r="B462" s="3" t="n"/>
      <c r="C462" s="3" t="n"/>
      <c r="D462" s="4">
        <f>IF(C462="","",IFERROR(VLOOKUP(C462,'Categorias'!$A$2:$B$101,2,FALSE),"Não classificado"))</f>
        <v/>
      </c>
      <c r="E462" s="3" t="n"/>
      <c r="F462" s="3" t="n"/>
      <c r="G462" s="3" t="n"/>
      <c r="H462" s="3" t="n"/>
      <c r="I462" s="2" t="n"/>
      <c r="J462" s="5" t="n"/>
      <c r="K462" s="6">
        <f>IF(A462="","",TEXT(A462,"mm/yyyy"))</f>
        <v/>
      </c>
      <c r="L462" s="7">
        <f>IF(J462="","",IF(OR(H462="Pago",H462="Recebido"),J462,0))</f>
        <v/>
      </c>
      <c r="M462" s="3" t="n"/>
    </row>
    <row r="463">
      <c r="A463" s="2" t="n"/>
      <c r="B463" s="3" t="n"/>
      <c r="C463" s="3" t="n"/>
      <c r="D463" s="8">
        <f>IF(C463="","",IFERROR(VLOOKUP(C463,'Categorias'!$A$2:$B$101,2,FALSE),"Não classificado"))</f>
        <v/>
      </c>
      <c r="E463" s="3" t="n"/>
      <c r="F463" s="3" t="n"/>
      <c r="G463" s="3" t="n"/>
      <c r="H463" s="3" t="n"/>
      <c r="I463" s="2" t="n"/>
      <c r="J463" s="5" t="n"/>
      <c r="K463" s="9">
        <f>IF(A463="","",TEXT(A463,"mm/yyyy"))</f>
        <v/>
      </c>
      <c r="L463" s="10">
        <f>IF(J463="","",IF(OR(H463="Pago",H463="Recebido"),J463,0))</f>
        <v/>
      </c>
      <c r="M463" s="3" t="n"/>
    </row>
    <row r="464">
      <c r="A464" s="2" t="n"/>
      <c r="B464" s="3" t="n"/>
      <c r="C464" s="3" t="n"/>
      <c r="D464" s="4">
        <f>IF(C464="","",IFERROR(VLOOKUP(C464,'Categorias'!$A$2:$B$101,2,FALSE),"Não classificado"))</f>
        <v/>
      </c>
      <c r="E464" s="3" t="n"/>
      <c r="F464" s="3" t="n"/>
      <c r="G464" s="3" t="n"/>
      <c r="H464" s="3" t="n"/>
      <c r="I464" s="2" t="n"/>
      <c r="J464" s="5" t="n"/>
      <c r="K464" s="6">
        <f>IF(A464="","",TEXT(A464,"mm/yyyy"))</f>
        <v/>
      </c>
      <c r="L464" s="7">
        <f>IF(J464="","",IF(OR(H464="Pago",H464="Recebido"),J464,0))</f>
        <v/>
      </c>
      <c r="M464" s="3" t="n"/>
    </row>
    <row r="465">
      <c r="A465" s="2" t="n"/>
      <c r="B465" s="3" t="n"/>
      <c r="C465" s="3" t="n"/>
      <c r="D465" s="8">
        <f>IF(C465="","",IFERROR(VLOOKUP(C465,'Categorias'!$A$2:$B$101,2,FALSE),"Não classificado"))</f>
        <v/>
      </c>
      <c r="E465" s="3" t="n"/>
      <c r="F465" s="3" t="n"/>
      <c r="G465" s="3" t="n"/>
      <c r="H465" s="3" t="n"/>
      <c r="I465" s="2" t="n"/>
      <c r="J465" s="5" t="n"/>
      <c r="K465" s="9">
        <f>IF(A465="","",TEXT(A465,"mm/yyyy"))</f>
        <v/>
      </c>
      <c r="L465" s="10">
        <f>IF(J465="","",IF(OR(H465="Pago",H465="Recebido"),J465,0))</f>
        <v/>
      </c>
      <c r="M465" s="3" t="n"/>
    </row>
    <row r="466">
      <c r="A466" s="2" t="n"/>
      <c r="B466" s="3" t="n"/>
      <c r="C466" s="3" t="n"/>
      <c r="D466" s="4">
        <f>IF(C466="","",IFERROR(VLOOKUP(C466,'Categorias'!$A$2:$B$101,2,FALSE),"Não classificado"))</f>
        <v/>
      </c>
      <c r="E466" s="3" t="n"/>
      <c r="F466" s="3" t="n"/>
      <c r="G466" s="3" t="n"/>
      <c r="H466" s="3" t="n"/>
      <c r="I466" s="2" t="n"/>
      <c r="J466" s="5" t="n"/>
      <c r="K466" s="6">
        <f>IF(A466="","",TEXT(A466,"mm/yyyy"))</f>
        <v/>
      </c>
      <c r="L466" s="7">
        <f>IF(J466="","",IF(OR(H466="Pago",H466="Recebido"),J466,0))</f>
        <v/>
      </c>
      <c r="M466" s="3" t="n"/>
    </row>
    <row r="467">
      <c r="A467" s="2" t="n"/>
      <c r="B467" s="3" t="n"/>
      <c r="C467" s="3" t="n"/>
      <c r="D467" s="8">
        <f>IF(C467="","",IFERROR(VLOOKUP(C467,'Categorias'!$A$2:$B$101,2,FALSE),"Não classificado"))</f>
        <v/>
      </c>
      <c r="E467" s="3" t="n"/>
      <c r="F467" s="3" t="n"/>
      <c r="G467" s="3" t="n"/>
      <c r="H467" s="3" t="n"/>
      <c r="I467" s="2" t="n"/>
      <c r="J467" s="5" t="n"/>
      <c r="K467" s="9">
        <f>IF(A467="","",TEXT(A467,"mm/yyyy"))</f>
        <v/>
      </c>
      <c r="L467" s="10">
        <f>IF(J467="","",IF(OR(H467="Pago",H467="Recebido"),J467,0))</f>
        <v/>
      </c>
      <c r="M467" s="3" t="n"/>
    </row>
    <row r="468">
      <c r="A468" s="2" t="n"/>
      <c r="B468" s="3" t="n"/>
      <c r="C468" s="3" t="n"/>
      <c r="D468" s="4">
        <f>IF(C468="","",IFERROR(VLOOKUP(C468,'Categorias'!$A$2:$B$101,2,FALSE),"Não classificado"))</f>
        <v/>
      </c>
      <c r="E468" s="3" t="n"/>
      <c r="F468" s="3" t="n"/>
      <c r="G468" s="3" t="n"/>
      <c r="H468" s="3" t="n"/>
      <c r="I468" s="2" t="n"/>
      <c r="J468" s="5" t="n"/>
      <c r="K468" s="6">
        <f>IF(A468="","",TEXT(A468,"mm/yyyy"))</f>
        <v/>
      </c>
      <c r="L468" s="7">
        <f>IF(J468="","",IF(OR(H468="Pago",H468="Recebido"),J468,0))</f>
        <v/>
      </c>
      <c r="M468" s="3" t="n"/>
    </row>
    <row r="469">
      <c r="A469" s="2" t="n"/>
      <c r="B469" s="3" t="n"/>
      <c r="C469" s="3" t="n"/>
      <c r="D469" s="8">
        <f>IF(C469="","",IFERROR(VLOOKUP(C469,'Categorias'!$A$2:$B$101,2,FALSE),"Não classificado"))</f>
        <v/>
      </c>
      <c r="E469" s="3" t="n"/>
      <c r="F469" s="3" t="n"/>
      <c r="G469" s="3" t="n"/>
      <c r="H469" s="3" t="n"/>
      <c r="I469" s="2" t="n"/>
      <c r="J469" s="5" t="n"/>
      <c r="K469" s="9">
        <f>IF(A469="","",TEXT(A469,"mm/yyyy"))</f>
        <v/>
      </c>
      <c r="L469" s="10">
        <f>IF(J469="","",IF(OR(H469="Pago",H469="Recebido"),J469,0))</f>
        <v/>
      </c>
      <c r="M469" s="3" t="n"/>
    </row>
    <row r="470">
      <c r="A470" s="2" t="n"/>
      <c r="B470" s="3" t="n"/>
      <c r="C470" s="3" t="n"/>
      <c r="D470" s="4">
        <f>IF(C470="","",IFERROR(VLOOKUP(C470,'Categorias'!$A$2:$B$101,2,FALSE),"Não classificado"))</f>
        <v/>
      </c>
      <c r="E470" s="3" t="n"/>
      <c r="F470" s="3" t="n"/>
      <c r="G470" s="3" t="n"/>
      <c r="H470" s="3" t="n"/>
      <c r="I470" s="2" t="n"/>
      <c r="J470" s="5" t="n"/>
      <c r="K470" s="6">
        <f>IF(A470="","",TEXT(A470,"mm/yyyy"))</f>
        <v/>
      </c>
      <c r="L470" s="7">
        <f>IF(J470="","",IF(OR(H470="Pago",H470="Recebido"),J470,0))</f>
        <v/>
      </c>
      <c r="M470" s="3" t="n"/>
    </row>
    <row r="471">
      <c r="A471" s="2" t="n"/>
      <c r="B471" s="3" t="n"/>
      <c r="C471" s="3" t="n"/>
      <c r="D471" s="8">
        <f>IF(C471="","",IFERROR(VLOOKUP(C471,'Categorias'!$A$2:$B$101,2,FALSE),"Não classificado"))</f>
        <v/>
      </c>
      <c r="E471" s="3" t="n"/>
      <c r="F471" s="3" t="n"/>
      <c r="G471" s="3" t="n"/>
      <c r="H471" s="3" t="n"/>
      <c r="I471" s="2" t="n"/>
      <c r="J471" s="5" t="n"/>
      <c r="K471" s="9">
        <f>IF(A471="","",TEXT(A471,"mm/yyyy"))</f>
        <v/>
      </c>
      <c r="L471" s="10">
        <f>IF(J471="","",IF(OR(H471="Pago",H471="Recebido"),J471,0))</f>
        <v/>
      </c>
      <c r="M471" s="3" t="n"/>
    </row>
    <row r="472">
      <c r="A472" s="2" t="n"/>
      <c r="B472" s="3" t="n"/>
      <c r="C472" s="3" t="n"/>
      <c r="D472" s="4">
        <f>IF(C472="","",IFERROR(VLOOKUP(C472,'Categorias'!$A$2:$B$101,2,FALSE),"Não classificado"))</f>
        <v/>
      </c>
      <c r="E472" s="3" t="n"/>
      <c r="F472" s="3" t="n"/>
      <c r="G472" s="3" t="n"/>
      <c r="H472" s="3" t="n"/>
      <c r="I472" s="2" t="n"/>
      <c r="J472" s="5" t="n"/>
      <c r="K472" s="6">
        <f>IF(A472="","",TEXT(A472,"mm/yyyy"))</f>
        <v/>
      </c>
      <c r="L472" s="7">
        <f>IF(J472="","",IF(OR(H472="Pago",H472="Recebido"),J472,0))</f>
        <v/>
      </c>
      <c r="M472" s="3" t="n"/>
    </row>
    <row r="473">
      <c r="A473" s="2" t="n"/>
      <c r="B473" s="3" t="n"/>
      <c r="C473" s="3" t="n"/>
      <c r="D473" s="8">
        <f>IF(C473="","",IFERROR(VLOOKUP(C473,'Categorias'!$A$2:$B$101,2,FALSE),"Não classificado"))</f>
        <v/>
      </c>
      <c r="E473" s="3" t="n"/>
      <c r="F473" s="3" t="n"/>
      <c r="G473" s="3" t="n"/>
      <c r="H473" s="3" t="n"/>
      <c r="I473" s="2" t="n"/>
      <c r="J473" s="5" t="n"/>
      <c r="K473" s="9">
        <f>IF(A473="","",TEXT(A473,"mm/yyyy"))</f>
        <v/>
      </c>
      <c r="L473" s="10">
        <f>IF(J473="","",IF(OR(H473="Pago",H473="Recebido"),J473,0))</f>
        <v/>
      </c>
      <c r="M473" s="3" t="n"/>
    </row>
    <row r="474">
      <c r="A474" s="2" t="n"/>
      <c r="B474" s="3" t="n"/>
      <c r="C474" s="3" t="n"/>
      <c r="D474" s="4">
        <f>IF(C474="","",IFERROR(VLOOKUP(C474,'Categorias'!$A$2:$B$101,2,FALSE),"Não classificado"))</f>
        <v/>
      </c>
      <c r="E474" s="3" t="n"/>
      <c r="F474" s="3" t="n"/>
      <c r="G474" s="3" t="n"/>
      <c r="H474" s="3" t="n"/>
      <c r="I474" s="2" t="n"/>
      <c r="J474" s="5" t="n"/>
      <c r="K474" s="6">
        <f>IF(A474="","",TEXT(A474,"mm/yyyy"))</f>
        <v/>
      </c>
      <c r="L474" s="7">
        <f>IF(J474="","",IF(OR(H474="Pago",H474="Recebido"),J474,0))</f>
        <v/>
      </c>
      <c r="M474" s="3" t="n"/>
    </row>
    <row r="475">
      <c r="A475" s="2" t="n"/>
      <c r="B475" s="3" t="n"/>
      <c r="C475" s="3" t="n"/>
      <c r="D475" s="8">
        <f>IF(C475="","",IFERROR(VLOOKUP(C475,'Categorias'!$A$2:$B$101,2,FALSE),"Não classificado"))</f>
        <v/>
      </c>
      <c r="E475" s="3" t="n"/>
      <c r="F475" s="3" t="n"/>
      <c r="G475" s="3" t="n"/>
      <c r="H475" s="3" t="n"/>
      <c r="I475" s="2" t="n"/>
      <c r="J475" s="5" t="n"/>
      <c r="K475" s="9">
        <f>IF(A475="","",TEXT(A475,"mm/yyyy"))</f>
        <v/>
      </c>
      <c r="L475" s="10">
        <f>IF(J475="","",IF(OR(H475="Pago",H475="Recebido"),J475,0))</f>
        <v/>
      </c>
      <c r="M475" s="3" t="n"/>
    </row>
    <row r="476">
      <c r="A476" s="2" t="n"/>
      <c r="B476" s="3" t="n"/>
      <c r="C476" s="3" t="n"/>
      <c r="D476" s="4">
        <f>IF(C476="","",IFERROR(VLOOKUP(C476,'Categorias'!$A$2:$B$101,2,FALSE),"Não classificado"))</f>
        <v/>
      </c>
      <c r="E476" s="3" t="n"/>
      <c r="F476" s="3" t="n"/>
      <c r="G476" s="3" t="n"/>
      <c r="H476" s="3" t="n"/>
      <c r="I476" s="2" t="n"/>
      <c r="J476" s="5" t="n"/>
      <c r="K476" s="6">
        <f>IF(A476="","",TEXT(A476,"mm/yyyy"))</f>
        <v/>
      </c>
      <c r="L476" s="7">
        <f>IF(J476="","",IF(OR(H476="Pago",H476="Recebido"),J476,0))</f>
        <v/>
      </c>
      <c r="M476" s="3" t="n"/>
    </row>
    <row r="477">
      <c r="A477" s="2" t="n"/>
      <c r="B477" s="3" t="n"/>
      <c r="C477" s="3" t="n"/>
      <c r="D477" s="8">
        <f>IF(C477="","",IFERROR(VLOOKUP(C477,'Categorias'!$A$2:$B$101,2,FALSE),"Não classificado"))</f>
        <v/>
      </c>
      <c r="E477" s="3" t="n"/>
      <c r="F477" s="3" t="n"/>
      <c r="G477" s="3" t="n"/>
      <c r="H477" s="3" t="n"/>
      <c r="I477" s="2" t="n"/>
      <c r="J477" s="5" t="n"/>
      <c r="K477" s="9">
        <f>IF(A477="","",TEXT(A477,"mm/yyyy"))</f>
        <v/>
      </c>
      <c r="L477" s="10">
        <f>IF(J477="","",IF(OR(H477="Pago",H477="Recebido"),J477,0))</f>
        <v/>
      </c>
      <c r="M477" s="3" t="n"/>
    </row>
    <row r="478">
      <c r="A478" s="2" t="n"/>
      <c r="B478" s="3" t="n"/>
      <c r="C478" s="3" t="n"/>
      <c r="D478" s="4">
        <f>IF(C478="","",IFERROR(VLOOKUP(C478,'Categorias'!$A$2:$B$101,2,FALSE),"Não classificado"))</f>
        <v/>
      </c>
      <c r="E478" s="3" t="n"/>
      <c r="F478" s="3" t="n"/>
      <c r="G478" s="3" t="n"/>
      <c r="H478" s="3" t="n"/>
      <c r="I478" s="2" t="n"/>
      <c r="J478" s="5" t="n"/>
      <c r="K478" s="6">
        <f>IF(A478="","",TEXT(A478,"mm/yyyy"))</f>
        <v/>
      </c>
      <c r="L478" s="7">
        <f>IF(J478="","",IF(OR(H478="Pago",H478="Recebido"),J478,0))</f>
        <v/>
      </c>
      <c r="M478" s="3" t="n"/>
    </row>
    <row r="479">
      <c r="A479" s="2" t="n"/>
      <c r="B479" s="3" t="n"/>
      <c r="C479" s="3" t="n"/>
      <c r="D479" s="8">
        <f>IF(C479="","",IFERROR(VLOOKUP(C479,'Categorias'!$A$2:$B$101,2,FALSE),"Não classificado"))</f>
        <v/>
      </c>
      <c r="E479" s="3" t="n"/>
      <c r="F479" s="3" t="n"/>
      <c r="G479" s="3" t="n"/>
      <c r="H479" s="3" t="n"/>
      <c r="I479" s="2" t="n"/>
      <c r="J479" s="5" t="n"/>
      <c r="K479" s="9">
        <f>IF(A479="","",TEXT(A479,"mm/yyyy"))</f>
        <v/>
      </c>
      <c r="L479" s="10">
        <f>IF(J479="","",IF(OR(H479="Pago",H479="Recebido"),J479,0))</f>
        <v/>
      </c>
      <c r="M479" s="3" t="n"/>
    </row>
    <row r="480">
      <c r="A480" s="2" t="n"/>
      <c r="B480" s="3" t="n"/>
      <c r="C480" s="3" t="n"/>
      <c r="D480" s="4">
        <f>IF(C480="","",IFERROR(VLOOKUP(C480,'Categorias'!$A$2:$B$101,2,FALSE),"Não classificado"))</f>
        <v/>
      </c>
      <c r="E480" s="3" t="n"/>
      <c r="F480" s="3" t="n"/>
      <c r="G480" s="3" t="n"/>
      <c r="H480" s="3" t="n"/>
      <c r="I480" s="2" t="n"/>
      <c r="J480" s="5" t="n"/>
      <c r="K480" s="6">
        <f>IF(A480="","",TEXT(A480,"mm/yyyy"))</f>
        <v/>
      </c>
      <c r="L480" s="7">
        <f>IF(J480="","",IF(OR(H480="Pago",H480="Recebido"),J480,0))</f>
        <v/>
      </c>
      <c r="M480" s="3" t="n"/>
    </row>
    <row r="481">
      <c r="A481" s="2" t="n"/>
      <c r="B481" s="3" t="n"/>
      <c r="C481" s="3" t="n"/>
      <c r="D481" s="8">
        <f>IF(C481="","",IFERROR(VLOOKUP(C481,'Categorias'!$A$2:$B$101,2,FALSE),"Não classificado"))</f>
        <v/>
      </c>
      <c r="E481" s="3" t="n"/>
      <c r="F481" s="3" t="n"/>
      <c r="G481" s="3" t="n"/>
      <c r="H481" s="3" t="n"/>
      <c r="I481" s="2" t="n"/>
      <c r="J481" s="5" t="n"/>
      <c r="K481" s="9">
        <f>IF(A481="","",TEXT(A481,"mm/yyyy"))</f>
        <v/>
      </c>
      <c r="L481" s="10">
        <f>IF(J481="","",IF(OR(H481="Pago",H481="Recebido"),J481,0))</f>
        <v/>
      </c>
      <c r="M481" s="3" t="n"/>
    </row>
    <row r="482">
      <c r="A482" s="2" t="n"/>
      <c r="B482" s="3" t="n"/>
      <c r="C482" s="3" t="n"/>
      <c r="D482" s="4">
        <f>IF(C482="","",IFERROR(VLOOKUP(C482,'Categorias'!$A$2:$B$101,2,FALSE),"Não classificado"))</f>
        <v/>
      </c>
      <c r="E482" s="3" t="n"/>
      <c r="F482" s="3" t="n"/>
      <c r="G482" s="3" t="n"/>
      <c r="H482" s="3" t="n"/>
      <c r="I482" s="2" t="n"/>
      <c r="J482" s="5" t="n"/>
      <c r="K482" s="6">
        <f>IF(A482="","",TEXT(A482,"mm/yyyy"))</f>
        <v/>
      </c>
      <c r="L482" s="7">
        <f>IF(J482="","",IF(OR(H482="Pago",H482="Recebido"),J482,0))</f>
        <v/>
      </c>
      <c r="M482" s="3" t="n"/>
    </row>
    <row r="483">
      <c r="A483" s="2" t="n"/>
      <c r="B483" s="3" t="n"/>
      <c r="C483" s="3" t="n"/>
      <c r="D483" s="8">
        <f>IF(C483="","",IFERROR(VLOOKUP(C483,'Categorias'!$A$2:$B$101,2,FALSE),"Não classificado"))</f>
        <v/>
      </c>
      <c r="E483" s="3" t="n"/>
      <c r="F483" s="3" t="n"/>
      <c r="G483" s="3" t="n"/>
      <c r="H483" s="3" t="n"/>
      <c r="I483" s="2" t="n"/>
      <c r="J483" s="5" t="n"/>
      <c r="K483" s="9">
        <f>IF(A483="","",TEXT(A483,"mm/yyyy"))</f>
        <v/>
      </c>
      <c r="L483" s="10">
        <f>IF(J483="","",IF(OR(H483="Pago",H483="Recebido"),J483,0))</f>
        <v/>
      </c>
      <c r="M483" s="3" t="n"/>
    </row>
    <row r="484">
      <c r="A484" s="2" t="n"/>
      <c r="B484" s="3" t="n"/>
      <c r="C484" s="3" t="n"/>
      <c r="D484" s="4">
        <f>IF(C484="","",IFERROR(VLOOKUP(C484,'Categorias'!$A$2:$B$101,2,FALSE),"Não classificado"))</f>
        <v/>
      </c>
      <c r="E484" s="3" t="n"/>
      <c r="F484" s="3" t="n"/>
      <c r="G484" s="3" t="n"/>
      <c r="H484" s="3" t="n"/>
      <c r="I484" s="2" t="n"/>
      <c r="J484" s="5" t="n"/>
      <c r="K484" s="6">
        <f>IF(A484="","",TEXT(A484,"mm/yyyy"))</f>
        <v/>
      </c>
      <c r="L484" s="7">
        <f>IF(J484="","",IF(OR(H484="Pago",H484="Recebido"),J484,0))</f>
        <v/>
      </c>
      <c r="M484" s="3" t="n"/>
    </row>
    <row r="485">
      <c r="A485" s="2" t="n"/>
      <c r="B485" s="3" t="n"/>
      <c r="C485" s="3" t="n"/>
      <c r="D485" s="8">
        <f>IF(C485="","",IFERROR(VLOOKUP(C485,'Categorias'!$A$2:$B$101,2,FALSE),"Não classificado"))</f>
        <v/>
      </c>
      <c r="E485" s="3" t="n"/>
      <c r="F485" s="3" t="n"/>
      <c r="G485" s="3" t="n"/>
      <c r="H485" s="3" t="n"/>
      <c r="I485" s="2" t="n"/>
      <c r="J485" s="5" t="n"/>
      <c r="K485" s="9">
        <f>IF(A485="","",TEXT(A485,"mm/yyyy"))</f>
        <v/>
      </c>
      <c r="L485" s="10">
        <f>IF(J485="","",IF(OR(H485="Pago",H485="Recebido"),J485,0))</f>
        <v/>
      </c>
      <c r="M485" s="3" t="n"/>
    </row>
    <row r="486">
      <c r="A486" s="2" t="n"/>
      <c r="B486" s="3" t="n"/>
      <c r="C486" s="3" t="n"/>
      <c r="D486" s="4">
        <f>IF(C486="","",IFERROR(VLOOKUP(C486,'Categorias'!$A$2:$B$101,2,FALSE),"Não classificado"))</f>
        <v/>
      </c>
      <c r="E486" s="3" t="n"/>
      <c r="F486" s="3" t="n"/>
      <c r="G486" s="3" t="n"/>
      <c r="H486" s="3" t="n"/>
      <c r="I486" s="2" t="n"/>
      <c r="J486" s="5" t="n"/>
      <c r="K486" s="6">
        <f>IF(A486="","",TEXT(A486,"mm/yyyy"))</f>
        <v/>
      </c>
      <c r="L486" s="7">
        <f>IF(J486="","",IF(OR(H486="Pago",H486="Recebido"),J486,0))</f>
        <v/>
      </c>
      <c r="M486" s="3" t="n"/>
    </row>
    <row r="487">
      <c r="A487" s="2" t="n"/>
      <c r="B487" s="3" t="n"/>
      <c r="C487" s="3" t="n"/>
      <c r="D487" s="8">
        <f>IF(C487="","",IFERROR(VLOOKUP(C487,'Categorias'!$A$2:$B$101,2,FALSE),"Não classificado"))</f>
        <v/>
      </c>
      <c r="E487" s="3" t="n"/>
      <c r="F487" s="3" t="n"/>
      <c r="G487" s="3" t="n"/>
      <c r="H487" s="3" t="n"/>
      <c r="I487" s="2" t="n"/>
      <c r="J487" s="5" t="n"/>
      <c r="K487" s="9">
        <f>IF(A487="","",TEXT(A487,"mm/yyyy"))</f>
        <v/>
      </c>
      <c r="L487" s="10">
        <f>IF(J487="","",IF(OR(H487="Pago",H487="Recebido"),J487,0))</f>
        <v/>
      </c>
      <c r="M487" s="3" t="n"/>
    </row>
    <row r="488">
      <c r="A488" s="2" t="n"/>
      <c r="B488" s="3" t="n"/>
      <c r="C488" s="3" t="n"/>
      <c r="D488" s="4">
        <f>IF(C488="","",IFERROR(VLOOKUP(C488,'Categorias'!$A$2:$B$101,2,FALSE),"Não classificado"))</f>
        <v/>
      </c>
      <c r="E488" s="3" t="n"/>
      <c r="F488" s="3" t="n"/>
      <c r="G488" s="3" t="n"/>
      <c r="H488" s="3" t="n"/>
      <c r="I488" s="2" t="n"/>
      <c r="J488" s="5" t="n"/>
      <c r="K488" s="6">
        <f>IF(A488="","",TEXT(A488,"mm/yyyy"))</f>
        <v/>
      </c>
      <c r="L488" s="7">
        <f>IF(J488="","",IF(OR(H488="Pago",H488="Recebido"),J488,0))</f>
        <v/>
      </c>
      <c r="M488" s="3" t="n"/>
    </row>
    <row r="489">
      <c r="A489" s="2" t="n"/>
      <c r="B489" s="3" t="n"/>
      <c r="C489" s="3" t="n"/>
      <c r="D489" s="8">
        <f>IF(C489="","",IFERROR(VLOOKUP(C489,'Categorias'!$A$2:$B$101,2,FALSE),"Não classificado"))</f>
        <v/>
      </c>
      <c r="E489" s="3" t="n"/>
      <c r="F489" s="3" t="n"/>
      <c r="G489" s="3" t="n"/>
      <c r="H489" s="3" t="n"/>
      <c r="I489" s="2" t="n"/>
      <c r="J489" s="5" t="n"/>
      <c r="K489" s="9">
        <f>IF(A489="","",TEXT(A489,"mm/yyyy"))</f>
        <v/>
      </c>
      <c r="L489" s="10">
        <f>IF(J489="","",IF(OR(H489="Pago",H489="Recebido"),J489,0))</f>
        <v/>
      </c>
      <c r="M489" s="3" t="n"/>
    </row>
    <row r="490">
      <c r="A490" s="2" t="n"/>
      <c r="B490" s="3" t="n"/>
      <c r="C490" s="3" t="n"/>
      <c r="D490" s="4">
        <f>IF(C490="","",IFERROR(VLOOKUP(C490,'Categorias'!$A$2:$B$101,2,FALSE),"Não classificado"))</f>
        <v/>
      </c>
      <c r="E490" s="3" t="n"/>
      <c r="F490" s="3" t="n"/>
      <c r="G490" s="3" t="n"/>
      <c r="H490" s="3" t="n"/>
      <c r="I490" s="2" t="n"/>
      <c r="J490" s="5" t="n"/>
      <c r="K490" s="6">
        <f>IF(A490="","",TEXT(A490,"mm/yyyy"))</f>
        <v/>
      </c>
      <c r="L490" s="7">
        <f>IF(J490="","",IF(OR(H490="Pago",H490="Recebido"),J490,0))</f>
        <v/>
      </c>
      <c r="M490" s="3" t="n"/>
    </row>
    <row r="491">
      <c r="A491" s="2" t="n"/>
      <c r="B491" s="3" t="n"/>
      <c r="C491" s="3" t="n"/>
      <c r="D491" s="8">
        <f>IF(C491="","",IFERROR(VLOOKUP(C491,'Categorias'!$A$2:$B$101,2,FALSE),"Não classificado"))</f>
        <v/>
      </c>
      <c r="E491" s="3" t="n"/>
      <c r="F491" s="3" t="n"/>
      <c r="G491" s="3" t="n"/>
      <c r="H491" s="3" t="n"/>
      <c r="I491" s="2" t="n"/>
      <c r="J491" s="5" t="n"/>
      <c r="K491" s="9">
        <f>IF(A491="","",TEXT(A491,"mm/yyyy"))</f>
        <v/>
      </c>
      <c r="L491" s="10">
        <f>IF(J491="","",IF(OR(H491="Pago",H491="Recebido"),J491,0))</f>
        <v/>
      </c>
      <c r="M491" s="3" t="n"/>
    </row>
    <row r="492">
      <c r="A492" s="2" t="n"/>
      <c r="B492" s="3" t="n"/>
      <c r="C492" s="3" t="n"/>
      <c r="D492" s="4">
        <f>IF(C492="","",IFERROR(VLOOKUP(C492,'Categorias'!$A$2:$B$101,2,FALSE),"Não classificado"))</f>
        <v/>
      </c>
      <c r="E492" s="3" t="n"/>
      <c r="F492" s="3" t="n"/>
      <c r="G492" s="3" t="n"/>
      <c r="H492" s="3" t="n"/>
      <c r="I492" s="2" t="n"/>
      <c r="J492" s="5" t="n"/>
      <c r="K492" s="6">
        <f>IF(A492="","",TEXT(A492,"mm/yyyy"))</f>
        <v/>
      </c>
      <c r="L492" s="7">
        <f>IF(J492="","",IF(OR(H492="Pago",H492="Recebido"),J492,0))</f>
        <v/>
      </c>
      <c r="M492" s="3" t="n"/>
    </row>
    <row r="493">
      <c r="A493" s="2" t="n"/>
      <c r="B493" s="3" t="n"/>
      <c r="C493" s="3" t="n"/>
      <c r="D493" s="8">
        <f>IF(C493="","",IFERROR(VLOOKUP(C493,'Categorias'!$A$2:$B$101,2,FALSE),"Não classificado"))</f>
        <v/>
      </c>
      <c r="E493" s="3" t="n"/>
      <c r="F493" s="3" t="n"/>
      <c r="G493" s="3" t="n"/>
      <c r="H493" s="3" t="n"/>
      <c r="I493" s="2" t="n"/>
      <c r="J493" s="5" t="n"/>
      <c r="K493" s="9">
        <f>IF(A493="","",TEXT(A493,"mm/yyyy"))</f>
        <v/>
      </c>
      <c r="L493" s="10">
        <f>IF(J493="","",IF(OR(H493="Pago",H493="Recebido"),J493,0))</f>
        <v/>
      </c>
      <c r="M493" s="3" t="n"/>
    </row>
    <row r="494">
      <c r="A494" s="2" t="n"/>
      <c r="B494" s="3" t="n"/>
      <c r="C494" s="3" t="n"/>
      <c r="D494" s="4">
        <f>IF(C494="","",IFERROR(VLOOKUP(C494,'Categorias'!$A$2:$B$101,2,FALSE),"Não classificado"))</f>
        <v/>
      </c>
      <c r="E494" s="3" t="n"/>
      <c r="F494" s="3" t="n"/>
      <c r="G494" s="3" t="n"/>
      <c r="H494" s="3" t="n"/>
      <c r="I494" s="2" t="n"/>
      <c r="J494" s="5" t="n"/>
      <c r="K494" s="6">
        <f>IF(A494="","",TEXT(A494,"mm/yyyy"))</f>
        <v/>
      </c>
      <c r="L494" s="7">
        <f>IF(J494="","",IF(OR(H494="Pago",H494="Recebido"),J494,0))</f>
        <v/>
      </c>
      <c r="M494" s="3" t="n"/>
    </row>
    <row r="495">
      <c r="A495" s="2" t="n"/>
      <c r="B495" s="3" t="n"/>
      <c r="C495" s="3" t="n"/>
      <c r="D495" s="8">
        <f>IF(C495="","",IFERROR(VLOOKUP(C495,'Categorias'!$A$2:$B$101,2,FALSE),"Não classificado"))</f>
        <v/>
      </c>
      <c r="E495" s="3" t="n"/>
      <c r="F495" s="3" t="n"/>
      <c r="G495" s="3" t="n"/>
      <c r="H495" s="3" t="n"/>
      <c r="I495" s="2" t="n"/>
      <c r="J495" s="5" t="n"/>
      <c r="K495" s="9">
        <f>IF(A495="","",TEXT(A495,"mm/yyyy"))</f>
        <v/>
      </c>
      <c r="L495" s="10">
        <f>IF(J495="","",IF(OR(H495="Pago",H495="Recebido"),J495,0))</f>
        <v/>
      </c>
      <c r="M495" s="3" t="n"/>
    </row>
    <row r="496">
      <c r="A496" s="2" t="n"/>
      <c r="B496" s="3" t="n"/>
      <c r="C496" s="3" t="n"/>
      <c r="D496" s="4">
        <f>IF(C496="","",IFERROR(VLOOKUP(C496,'Categorias'!$A$2:$B$101,2,FALSE),"Não classificado"))</f>
        <v/>
      </c>
      <c r="E496" s="3" t="n"/>
      <c r="F496" s="3" t="n"/>
      <c r="G496" s="3" t="n"/>
      <c r="H496" s="3" t="n"/>
      <c r="I496" s="2" t="n"/>
      <c r="J496" s="5" t="n"/>
      <c r="K496" s="6">
        <f>IF(A496="","",TEXT(A496,"mm/yyyy"))</f>
        <v/>
      </c>
      <c r="L496" s="7">
        <f>IF(J496="","",IF(OR(H496="Pago",H496="Recebido"),J496,0))</f>
        <v/>
      </c>
      <c r="M496" s="3" t="n"/>
    </row>
    <row r="497">
      <c r="A497" s="2" t="n"/>
      <c r="B497" s="3" t="n"/>
      <c r="C497" s="3" t="n"/>
      <c r="D497" s="8">
        <f>IF(C497="","",IFERROR(VLOOKUP(C497,'Categorias'!$A$2:$B$101,2,FALSE),"Não classificado"))</f>
        <v/>
      </c>
      <c r="E497" s="3" t="n"/>
      <c r="F497" s="3" t="n"/>
      <c r="G497" s="3" t="n"/>
      <c r="H497" s="3" t="n"/>
      <c r="I497" s="2" t="n"/>
      <c r="J497" s="5" t="n"/>
      <c r="K497" s="9">
        <f>IF(A497="","",TEXT(A497,"mm/yyyy"))</f>
        <v/>
      </c>
      <c r="L497" s="10">
        <f>IF(J497="","",IF(OR(H497="Pago",H497="Recebido"),J497,0))</f>
        <v/>
      </c>
      <c r="M497" s="3" t="n"/>
    </row>
    <row r="498">
      <c r="A498" s="2" t="n"/>
      <c r="B498" s="3" t="n"/>
      <c r="C498" s="3" t="n"/>
      <c r="D498" s="4">
        <f>IF(C498="","",IFERROR(VLOOKUP(C498,'Categorias'!$A$2:$B$101,2,FALSE),"Não classificado"))</f>
        <v/>
      </c>
      <c r="E498" s="3" t="n"/>
      <c r="F498" s="3" t="n"/>
      <c r="G498" s="3" t="n"/>
      <c r="H498" s="3" t="n"/>
      <c r="I498" s="2" t="n"/>
      <c r="J498" s="5" t="n"/>
      <c r="K498" s="6">
        <f>IF(A498="","",TEXT(A498,"mm/yyyy"))</f>
        <v/>
      </c>
      <c r="L498" s="7">
        <f>IF(J498="","",IF(OR(H498="Pago",H498="Recebido"),J498,0))</f>
        <v/>
      </c>
      <c r="M498" s="3" t="n"/>
    </row>
    <row r="499">
      <c r="A499" s="2" t="n"/>
      <c r="B499" s="3" t="n"/>
      <c r="C499" s="3" t="n"/>
      <c r="D499" s="8">
        <f>IF(C499="","",IFERROR(VLOOKUP(C499,'Categorias'!$A$2:$B$101,2,FALSE),"Não classificado"))</f>
        <v/>
      </c>
      <c r="E499" s="3" t="n"/>
      <c r="F499" s="3" t="n"/>
      <c r="G499" s="3" t="n"/>
      <c r="H499" s="3" t="n"/>
      <c r="I499" s="2" t="n"/>
      <c r="J499" s="5" t="n"/>
      <c r="K499" s="9">
        <f>IF(A499="","",TEXT(A499,"mm/yyyy"))</f>
        <v/>
      </c>
      <c r="L499" s="10">
        <f>IF(J499="","",IF(OR(H499="Pago",H499="Recebido"),J499,0))</f>
        <v/>
      </c>
      <c r="M499" s="3" t="n"/>
    </row>
    <row r="500">
      <c r="A500" s="2" t="n"/>
      <c r="B500" s="3" t="n"/>
      <c r="C500" s="3" t="n"/>
      <c r="D500" s="4">
        <f>IF(C500="","",IFERROR(VLOOKUP(C500,'Categorias'!$A$2:$B$101,2,FALSE),"Não classificado"))</f>
        <v/>
      </c>
      <c r="E500" s="3" t="n"/>
      <c r="F500" s="3" t="n"/>
      <c r="G500" s="3" t="n"/>
      <c r="H500" s="3" t="n"/>
      <c r="I500" s="2" t="n"/>
      <c r="J500" s="5" t="n"/>
      <c r="K500" s="6">
        <f>IF(A500="","",TEXT(A500,"mm/yyyy"))</f>
        <v/>
      </c>
      <c r="L500" s="7">
        <f>IF(J500="","",IF(OR(H500="Pago",H500="Recebido"),J500,0))</f>
        <v/>
      </c>
      <c r="M500" s="3" t="n"/>
    </row>
    <row r="501">
      <c r="A501" s="2" t="n"/>
      <c r="B501" s="3" t="n"/>
      <c r="C501" s="3" t="n"/>
      <c r="D501" s="8">
        <f>IF(C501="","",IFERROR(VLOOKUP(C501,'Categorias'!$A$2:$B$101,2,FALSE),"Não classificado"))</f>
        <v/>
      </c>
      <c r="E501" s="3" t="n"/>
      <c r="F501" s="3" t="n"/>
      <c r="G501" s="3" t="n"/>
      <c r="H501" s="3" t="n"/>
      <c r="I501" s="2" t="n"/>
      <c r="J501" s="5" t="n"/>
      <c r="K501" s="9">
        <f>IF(A501="","",TEXT(A501,"mm/yyyy"))</f>
        <v/>
      </c>
      <c r="L501" s="10">
        <f>IF(J501="","",IF(OR(H501="Pago",H501="Recebido"),J501,0))</f>
        <v/>
      </c>
      <c r="M501" s="3" t="n"/>
    </row>
    <row r="502">
      <c r="A502" s="2" t="n"/>
      <c r="B502" s="3" t="n"/>
      <c r="C502" s="3" t="n"/>
      <c r="D502" s="4">
        <f>IF(C502="","",IFERROR(VLOOKUP(C502,'Categorias'!$A$2:$B$101,2,FALSE),"Não classificado"))</f>
        <v/>
      </c>
      <c r="E502" s="3" t="n"/>
      <c r="F502" s="3" t="n"/>
      <c r="G502" s="3" t="n"/>
      <c r="H502" s="3" t="n"/>
      <c r="I502" s="2" t="n"/>
      <c r="J502" s="5" t="n"/>
      <c r="K502" s="6">
        <f>IF(A502="","",TEXT(A502,"mm/yyyy"))</f>
        <v/>
      </c>
      <c r="L502" s="7">
        <f>IF(J502="","",IF(OR(H502="Pago",H502="Recebido"),J502,0))</f>
        <v/>
      </c>
      <c r="M502" s="3" t="n"/>
    </row>
    <row r="503">
      <c r="A503" s="2" t="n"/>
      <c r="B503" s="3" t="n"/>
      <c r="C503" s="3" t="n"/>
      <c r="D503" s="8">
        <f>IF(C503="","",IFERROR(VLOOKUP(C503,'Categorias'!$A$2:$B$101,2,FALSE),"Não classificado"))</f>
        <v/>
      </c>
      <c r="E503" s="3" t="n"/>
      <c r="F503" s="3" t="n"/>
      <c r="G503" s="3" t="n"/>
      <c r="H503" s="3" t="n"/>
      <c r="I503" s="2" t="n"/>
      <c r="J503" s="5" t="n"/>
      <c r="K503" s="9">
        <f>IF(A503="","",TEXT(A503,"mm/yyyy"))</f>
        <v/>
      </c>
      <c r="L503" s="10">
        <f>IF(J503="","",IF(OR(H503="Pago",H503="Recebido"),J503,0))</f>
        <v/>
      </c>
      <c r="M503" s="3" t="n"/>
    </row>
    <row r="504">
      <c r="A504" s="2" t="n"/>
      <c r="B504" s="3" t="n"/>
      <c r="C504" s="3" t="n"/>
      <c r="D504" s="4">
        <f>IF(C504="","",IFERROR(VLOOKUP(C504,'Categorias'!$A$2:$B$101,2,FALSE),"Não classificado"))</f>
        <v/>
      </c>
      <c r="E504" s="3" t="n"/>
      <c r="F504" s="3" t="n"/>
      <c r="G504" s="3" t="n"/>
      <c r="H504" s="3" t="n"/>
      <c r="I504" s="2" t="n"/>
      <c r="J504" s="5" t="n"/>
      <c r="K504" s="6">
        <f>IF(A504="","",TEXT(A504,"mm/yyyy"))</f>
        <v/>
      </c>
      <c r="L504" s="7">
        <f>IF(J504="","",IF(OR(H504="Pago",H504="Recebido"),J504,0))</f>
        <v/>
      </c>
      <c r="M504" s="3" t="n"/>
    </row>
    <row r="505">
      <c r="A505" s="2" t="n"/>
      <c r="B505" s="3" t="n"/>
      <c r="C505" s="3" t="n"/>
      <c r="D505" s="8">
        <f>IF(C505="","",IFERROR(VLOOKUP(C505,'Categorias'!$A$2:$B$101,2,FALSE),"Não classificado"))</f>
        <v/>
      </c>
      <c r="E505" s="3" t="n"/>
      <c r="F505" s="3" t="n"/>
      <c r="G505" s="3" t="n"/>
      <c r="H505" s="3" t="n"/>
      <c r="I505" s="2" t="n"/>
      <c r="J505" s="5" t="n"/>
      <c r="K505" s="9">
        <f>IF(A505="","",TEXT(A505,"mm/yyyy"))</f>
        <v/>
      </c>
      <c r="L505" s="10">
        <f>IF(J505="","",IF(OR(H505="Pago",H505="Recebido"),J505,0))</f>
        <v/>
      </c>
      <c r="M505" s="3" t="n"/>
    </row>
    <row r="506">
      <c r="A506" s="2" t="n"/>
      <c r="B506" s="3" t="n"/>
      <c r="C506" s="3" t="n"/>
      <c r="D506" s="4">
        <f>IF(C506="","",IFERROR(VLOOKUP(C506,'Categorias'!$A$2:$B$101,2,FALSE),"Não classificado"))</f>
        <v/>
      </c>
      <c r="E506" s="3" t="n"/>
      <c r="F506" s="3" t="n"/>
      <c r="G506" s="3" t="n"/>
      <c r="H506" s="3" t="n"/>
      <c r="I506" s="2" t="n"/>
      <c r="J506" s="5" t="n"/>
      <c r="K506" s="6">
        <f>IF(A506="","",TEXT(A506,"mm/yyyy"))</f>
        <v/>
      </c>
      <c r="L506" s="7">
        <f>IF(J506="","",IF(OR(H506="Pago",H506="Recebido"),J506,0))</f>
        <v/>
      </c>
      <c r="M506" s="3" t="n"/>
    </row>
    <row r="507">
      <c r="A507" s="2" t="n"/>
      <c r="B507" s="3" t="n"/>
      <c r="C507" s="3" t="n"/>
      <c r="D507" s="8">
        <f>IF(C507="","",IFERROR(VLOOKUP(C507,'Categorias'!$A$2:$B$101,2,FALSE),"Não classificado"))</f>
        <v/>
      </c>
      <c r="E507" s="3" t="n"/>
      <c r="F507" s="3" t="n"/>
      <c r="G507" s="3" t="n"/>
      <c r="H507" s="3" t="n"/>
      <c r="I507" s="2" t="n"/>
      <c r="J507" s="5" t="n"/>
      <c r="K507" s="9">
        <f>IF(A507="","",TEXT(A507,"mm/yyyy"))</f>
        <v/>
      </c>
      <c r="L507" s="10">
        <f>IF(J507="","",IF(OR(H507="Pago",H507="Recebido"),J507,0))</f>
        <v/>
      </c>
      <c r="M507" s="3" t="n"/>
    </row>
    <row r="508">
      <c r="A508" s="2" t="n"/>
      <c r="B508" s="3" t="n"/>
      <c r="C508" s="3" t="n"/>
      <c r="D508" s="4">
        <f>IF(C508="","",IFERROR(VLOOKUP(C508,'Categorias'!$A$2:$B$101,2,FALSE),"Não classificado"))</f>
        <v/>
      </c>
      <c r="E508" s="3" t="n"/>
      <c r="F508" s="3" t="n"/>
      <c r="G508" s="3" t="n"/>
      <c r="H508" s="3" t="n"/>
      <c r="I508" s="2" t="n"/>
      <c r="J508" s="5" t="n"/>
      <c r="K508" s="6">
        <f>IF(A508="","",TEXT(A508,"mm/yyyy"))</f>
        <v/>
      </c>
      <c r="L508" s="7">
        <f>IF(J508="","",IF(OR(H508="Pago",H508="Recebido"),J508,0))</f>
        <v/>
      </c>
      <c r="M508" s="3" t="n"/>
    </row>
    <row r="509">
      <c r="A509" s="2" t="n"/>
      <c r="B509" s="3" t="n"/>
      <c r="C509" s="3" t="n"/>
      <c r="D509" s="8">
        <f>IF(C509="","",IFERROR(VLOOKUP(C509,'Categorias'!$A$2:$B$101,2,FALSE),"Não classificado"))</f>
        <v/>
      </c>
      <c r="E509" s="3" t="n"/>
      <c r="F509" s="3" t="n"/>
      <c r="G509" s="3" t="n"/>
      <c r="H509" s="3" t="n"/>
      <c r="I509" s="2" t="n"/>
      <c r="J509" s="5" t="n"/>
      <c r="K509" s="9">
        <f>IF(A509="","",TEXT(A509,"mm/yyyy"))</f>
        <v/>
      </c>
      <c r="L509" s="10">
        <f>IF(J509="","",IF(OR(H509="Pago",H509="Recebido"),J509,0))</f>
        <v/>
      </c>
      <c r="M509" s="3" t="n"/>
    </row>
    <row r="510">
      <c r="A510" s="2" t="n"/>
      <c r="B510" s="3" t="n"/>
      <c r="C510" s="3" t="n"/>
      <c r="D510" s="4">
        <f>IF(C510="","",IFERROR(VLOOKUP(C510,'Categorias'!$A$2:$B$101,2,FALSE),"Não classificado"))</f>
        <v/>
      </c>
      <c r="E510" s="3" t="n"/>
      <c r="F510" s="3" t="n"/>
      <c r="G510" s="3" t="n"/>
      <c r="H510" s="3" t="n"/>
      <c r="I510" s="2" t="n"/>
      <c r="J510" s="5" t="n"/>
      <c r="K510" s="6">
        <f>IF(A510="","",TEXT(A510,"mm/yyyy"))</f>
        <v/>
      </c>
      <c r="L510" s="7">
        <f>IF(J510="","",IF(OR(H510="Pago",H510="Recebido"),J510,0))</f>
        <v/>
      </c>
      <c r="M510" s="3" t="n"/>
    </row>
    <row r="511">
      <c r="A511" s="2" t="n"/>
      <c r="B511" s="3" t="n"/>
      <c r="C511" s="3" t="n"/>
      <c r="D511" s="8">
        <f>IF(C511="","",IFERROR(VLOOKUP(C511,'Categorias'!$A$2:$B$101,2,FALSE),"Não classificado"))</f>
        <v/>
      </c>
      <c r="E511" s="3" t="n"/>
      <c r="F511" s="3" t="n"/>
      <c r="G511" s="3" t="n"/>
      <c r="H511" s="3" t="n"/>
      <c r="I511" s="2" t="n"/>
      <c r="J511" s="5" t="n"/>
      <c r="K511" s="9">
        <f>IF(A511="","",TEXT(A511,"mm/yyyy"))</f>
        <v/>
      </c>
      <c r="L511" s="10">
        <f>IF(J511="","",IF(OR(H511="Pago",H511="Recebido"),J511,0))</f>
        <v/>
      </c>
      <c r="M511" s="3" t="n"/>
    </row>
    <row r="512">
      <c r="A512" s="2" t="n"/>
      <c r="B512" s="3" t="n"/>
      <c r="C512" s="3" t="n"/>
      <c r="D512" s="4">
        <f>IF(C512="","",IFERROR(VLOOKUP(C512,'Categorias'!$A$2:$B$101,2,FALSE),"Não classificado"))</f>
        <v/>
      </c>
      <c r="E512" s="3" t="n"/>
      <c r="F512" s="3" t="n"/>
      <c r="G512" s="3" t="n"/>
      <c r="H512" s="3" t="n"/>
      <c r="I512" s="2" t="n"/>
      <c r="J512" s="5" t="n"/>
      <c r="K512" s="6">
        <f>IF(A512="","",TEXT(A512,"mm/yyyy"))</f>
        <v/>
      </c>
      <c r="L512" s="7">
        <f>IF(J512="","",IF(OR(H512="Pago",H512="Recebido"),J512,0))</f>
        <v/>
      </c>
      <c r="M512" s="3" t="n"/>
    </row>
    <row r="513">
      <c r="A513" s="2" t="n"/>
      <c r="B513" s="3" t="n"/>
      <c r="C513" s="3" t="n"/>
      <c r="D513" s="8">
        <f>IF(C513="","",IFERROR(VLOOKUP(C513,'Categorias'!$A$2:$B$101,2,FALSE),"Não classificado"))</f>
        <v/>
      </c>
      <c r="E513" s="3" t="n"/>
      <c r="F513" s="3" t="n"/>
      <c r="G513" s="3" t="n"/>
      <c r="H513" s="3" t="n"/>
      <c r="I513" s="2" t="n"/>
      <c r="J513" s="5" t="n"/>
      <c r="K513" s="9">
        <f>IF(A513="","",TEXT(A513,"mm/yyyy"))</f>
        <v/>
      </c>
      <c r="L513" s="10">
        <f>IF(J513="","",IF(OR(H513="Pago",H513="Recebido"),J513,0))</f>
        <v/>
      </c>
      <c r="M513" s="3" t="n"/>
    </row>
    <row r="514">
      <c r="A514" s="2" t="n"/>
      <c r="B514" s="3" t="n"/>
      <c r="C514" s="3" t="n"/>
      <c r="D514" s="4">
        <f>IF(C514="","",IFERROR(VLOOKUP(C514,'Categorias'!$A$2:$B$101,2,FALSE),"Não classificado"))</f>
        <v/>
      </c>
      <c r="E514" s="3" t="n"/>
      <c r="F514" s="3" t="n"/>
      <c r="G514" s="3" t="n"/>
      <c r="H514" s="3" t="n"/>
      <c r="I514" s="2" t="n"/>
      <c r="J514" s="5" t="n"/>
      <c r="K514" s="6">
        <f>IF(A514="","",TEXT(A514,"mm/yyyy"))</f>
        <v/>
      </c>
      <c r="L514" s="7">
        <f>IF(J514="","",IF(OR(H514="Pago",H514="Recebido"),J514,0))</f>
        <v/>
      </c>
      <c r="M514" s="3" t="n"/>
    </row>
    <row r="515">
      <c r="A515" s="2" t="n"/>
      <c r="B515" s="3" t="n"/>
      <c r="C515" s="3" t="n"/>
      <c r="D515" s="8">
        <f>IF(C515="","",IFERROR(VLOOKUP(C515,'Categorias'!$A$2:$B$101,2,FALSE),"Não classificado"))</f>
        <v/>
      </c>
      <c r="E515" s="3" t="n"/>
      <c r="F515" s="3" t="n"/>
      <c r="G515" s="3" t="n"/>
      <c r="H515" s="3" t="n"/>
      <c r="I515" s="2" t="n"/>
      <c r="J515" s="5" t="n"/>
      <c r="K515" s="9">
        <f>IF(A515="","",TEXT(A515,"mm/yyyy"))</f>
        <v/>
      </c>
      <c r="L515" s="10">
        <f>IF(J515="","",IF(OR(H515="Pago",H515="Recebido"),J515,0))</f>
        <v/>
      </c>
      <c r="M515" s="3" t="n"/>
    </row>
    <row r="516">
      <c r="A516" s="2" t="n"/>
      <c r="B516" s="3" t="n"/>
      <c r="C516" s="3" t="n"/>
      <c r="D516" s="4">
        <f>IF(C516="","",IFERROR(VLOOKUP(C516,'Categorias'!$A$2:$B$101,2,FALSE),"Não classificado"))</f>
        <v/>
      </c>
      <c r="E516" s="3" t="n"/>
      <c r="F516" s="3" t="n"/>
      <c r="G516" s="3" t="n"/>
      <c r="H516" s="3" t="n"/>
      <c r="I516" s="2" t="n"/>
      <c r="J516" s="5" t="n"/>
      <c r="K516" s="6">
        <f>IF(A516="","",TEXT(A516,"mm/yyyy"))</f>
        <v/>
      </c>
      <c r="L516" s="7">
        <f>IF(J516="","",IF(OR(H516="Pago",H516="Recebido"),J516,0))</f>
        <v/>
      </c>
      <c r="M516" s="3" t="n"/>
    </row>
    <row r="517">
      <c r="A517" s="2" t="n"/>
      <c r="B517" s="3" t="n"/>
      <c r="C517" s="3" t="n"/>
      <c r="D517" s="8">
        <f>IF(C517="","",IFERROR(VLOOKUP(C517,'Categorias'!$A$2:$B$101,2,FALSE),"Não classificado"))</f>
        <v/>
      </c>
      <c r="E517" s="3" t="n"/>
      <c r="F517" s="3" t="n"/>
      <c r="G517" s="3" t="n"/>
      <c r="H517" s="3" t="n"/>
      <c r="I517" s="2" t="n"/>
      <c r="J517" s="5" t="n"/>
      <c r="K517" s="9">
        <f>IF(A517="","",TEXT(A517,"mm/yyyy"))</f>
        <v/>
      </c>
      <c r="L517" s="10">
        <f>IF(J517="","",IF(OR(H517="Pago",H517="Recebido"),J517,0))</f>
        <v/>
      </c>
      <c r="M517" s="3" t="n"/>
    </row>
    <row r="518">
      <c r="A518" s="2" t="n"/>
      <c r="B518" s="3" t="n"/>
      <c r="C518" s="3" t="n"/>
      <c r="D518" s="4">
        <f>IF(C518="","",IFERROR(VLOOKUP(C518,'Categorias'!$A$2:$B$101,2,FALSE),"Não classificado"))</f>
        <v/>
      </c>
      <c r="E518" s="3" t="n"/>
      <c r="F518" s="3" t="n"/>
      <c r="G518" s="3" t="n"/>
      <c r="H518" s="3" t="n"/>
      <c r="I518" s="2" t="n"/>
      <c r="J518" s="5" t="n"/>
      <c r="K518" s="6">
        <f>IF(A518="","",TEXT(A518,"mm/yyyy"))</f>
        <v/>
      </c>
      <c r="L518" s="7">
        <f>IF(J518="","",IF(OR(H518="Pago",H518="Recebido"),J518,0))</f>
        <v/>
      </c>
      <c r="M518" s="3" t="n"/>
    </row>
    <row r="519">
      <c r="A519" s="2" t="n"/>
      <c r="B519" s="3" t="n"/>
      <c r="C519" s="3" t="n"/>
      <c r="D519" s="8">
        <f>IF(C519="","",IFERROR(VLOOKUP(C519,'Categorias'!$A$2:$B$101,2,FALSE),"Não classificado"))</f>
        <v/>
      </c>
      <c r="E519" s="3" t="n"/>
      <c r="F519" s="3" t="n"/>
      <c r="G519" s="3" t="n"/>
      <c r="H519" s="3" t="n"/>
      <c r="I519" s="2" t="n"/>
      <c r="J519" s="5" t="n"/>
      <c r="K519" s="9">
        <f>IF(A519="","",TEXT(A519,"mm/yyyy"))</f>
        <v/>
      </c>
      <c r="L519" s="10">
        <f>IF(J519="","",IF(OR(H519="Pago",H519="Recebido"),J519,0))</f>
        <v/>
      </c>
      <c r="M519" s="3" t="n"/>
    </row>
    <row r="520">
      <c r="A520" s="2" t="n"/>
      <c r="B520" s="3" t="n"/>
      <c r="C520" s="3" t="n"/>
      <c r="D520" s="4">
        <f>IF(C520="","",IFERROR(VLOOKUP(C520,'Categorias'!$A$2:$B$101,2,FALSE),"Não classificado"))</f>
        <v/>
      </c>
      <c r="E520" s="3" t="n"/>
      <c r="F520" s="3" t="n"/>
      <c r="G520" s="3" t="n"/>
      <c r="H520" s="3" t="n"/>
      <c r="I520" s="2" t="n"/>
      <c r="J520" s="5" t="n"/>
      <c r="K520" s="6">
        <f>IF(A520="","",TEXT(A520,"mm/yyyy"))</f>
        <v/>
      </c>
      <c r="L520" s="7">
        <f>IF(J520="","",IF(OR(H520="Pago",H520="Recebido"),J520,0))</f>
        <v/>
      </c>
      <c r="M520" s="3" t="n"/>
    </row>
    <row r="521">
      <c r="A521" s="2" t="n"/>
      <c r="B521" s="3" t="n"/>
      <c r="C521" s="3" t="n"/>
      <c r="D521" s="8">
        <f>IF(C521="","",IFERROR(VLOOKUP(C521,'Categorias'!$A$2:$B$101,2,FALSE),"Não classificado"))</f>
        <v/>
      </c>
      <c r="E521" s="3" t="n"/>
      <c r="F521" s="3" t="n"/>
      <c r="G521" s="3" t="n"/>
      <c r="H521" s="3" t="n"/>
      <c r="I521" s="2" t="n"/>
      <c r="J521" s="5" t="n"/>
      <c r="K521" s="9">
        <f>IF(A521="","",TEXT(A521,"mm/yyyy"))</f>
        <v/>
      </c>
      <c r="L521" s="10">
        <f>IF(J521="","",IF(OR(H521="Pago",H521="Recebido"),J521,0))</f>
        <v/>
      </c>
      <c r="M521" s="3" t="n"/>
    </row>
    <row r="522">
      <c r="A522" s="2" t="n"/>
      <c r="B522" s="3" t="n"/>
      <c r="C522" s="3" t="n"/>
      <c r="D522" s="4">
        <f>IF(C522="","",IFERROR(VLOOKUP(C522,'Categorias'!$A$2:$B$101,2,FALSE),"Não classificado"))</f>
        <v/>
      </c>
      <c r="E522" s="3" t="n"/>
      <c r="F522" s="3" t="n"/>
      <c r="G522" s="3" t="n"/>
      <c r="H522" s="3" t="n"/>
      <c r="I522" s="2" t="n"/>
      <c r="J522" s="5" t="n"/>
      <c r="K522" s="6">
        <f>IF(A522="","",TEXT(A522,"mm/yyyy"))</f>
        <v/>
      </c>
      <c r="L522" s="7">
        <f>IF(J522="","",IF(OR(H522="Pago",H522="Recebido"),J522,0))</f>
        <v/>
      </c>
      <c r="M522" s="3" t="n"/>
    </row>
    <row r="523">
      <c r="A523" s="2" t="n"/>
      <c r="B523" s="3" t="n"/>
      <c r="C523" s="3" t="n"/>
      <c r="D523" s="8">
        <f>IF(C523="","",IFERROR(VLOOKUP(C523,'Categorias'!$A$2:$B$101,2,FALSE),"Não classificado"))</f>
        <v/>
      </c>
      <c r="E523" s="3" t="n"/>
      <c r="F523" s="3" t="n"/>
      <c r="G523" s="3" t="n"/>
      <c r="H523" s="3" t="n"/>
      <c r="I523" s="2" t="n"/>
      <c r="J523" s="5" t="n"/>
      <c r="K523" s="9">
        <f>IF(A523="","",TEXT(A523,"mm/yyyy"))</f>
        <v/>
      </c>
      <c r="L523" s="10">
        <f>IF(J523="","",IF(OR(H523="Pago",H523="Recebido"),J523,0))</f>
        <v/>
      </c>
      <c r="M523" s="3" t="n"/>
    </row>
    <row r="524">
      <c r="A524" s="2" t="n"/>
      <c r="B524" s="3" t="n"/>
      <c r="C524" s="3" t="n"/>
      <c r="D524" s="4">
        <f>IF(C524="","",IFERROR(VLOOKUP(C524,'Categorias'!$A$2:$B$101,2,FALSE),"Não classificado"))</f>
        <v/>
      </c>
      <c r="E524" s="3" t="n"/>
      <c r="F524" s="3" t="n"/>
      <c r="G524" s="3" t="n"/>
      <c r="H524" s="3" t="n"/>
      <c r="I524" s="2" t="n"/>
      <c r="J524" s="5" t="n"/>
      <c r="K524" s="6">
        <f>IF(A524="","",TEXT(A524,"mm/yyyy"))</f>
        <v/>
      </c>
      <c r="L524" s="7">
        <f>IF(J524="","",IF(OR(H524="Pago",H524="Recebido"),J524,0))</f>
        <v/>
      </c>
      <c r="M524" s="3" t="n"/>
    </row>
    <row r="525">
      <c r="A525" s="2" t="n"/>
      <c r="B525" s="3" t="n"/>
      <c r="C525" s="3" t="n"/>
      <c r="D525" s="8">
        <f>IF(C525="","",IFERROR(VLOOKUP(C525,'Categorias'!$A$2:$B$101,2,FALSE),"Não classificado"))</f>
        <v/>
      </c>
      <c r="E525" s="3" t="n"/>
      <c r="F525" s="3" t="n"/>
      <c r="G525" s="3" t="n"/>
      <c r="H525" s="3" t="n"/>
      <c r="I525" s="2" t="n"/>
      <c r="J525" s="5" t="n"/>
      <c r="K525" s="9">
        <f>IF(A525="","",TEXT(A525,"mm/yyyy"))</f>
        <v/>
      </c>
      <c r="L525" s="10">
        <f>IF(J525="","",IF(OR(H525="Pago",H525="Recebido"),J525,0))</f>
        <v/>
      </c>
      <c r="M525" s="3" t="n"/>
    </row>
    <row r="526">
      <c r="A526" s="2" t="n"/>
      <c r="B526" s="3" t="n"/>
      <c r="C526" s="3" t="n"/>
      <c r="D526" s="4">
        <f>IF(C526="","",IFERROR(VLOOKUP(C526,'Categorias'!$A$2:$B$101,2,FALSE),"Não classificado"))</f>
        <v/>
      </c>
      <c r="E526" s="3" t="n"/>
      <c r="F526" s="3" t="n"/>
      <c r="G526" s="3" t="n"/>
      <c r="H526" s="3" t="n"/>
      <c r="I526" s="2" t="n"/>
      <c r="J526" s="5" t="n"/>
      <c r="K526" s="6">
        <f>IF(A526="","",TEXT(A526,"mm/yyyy"))</f>
        <v/>
      </c>
      <c r="L526" s="7">
        <f>IF(J526="","",IF(OR(H526="Pago",H526="Recebido"),J526,0))</f>
        <v/>
      </c>
      <c r="M526" s="3" t="n"/>
    </row>
    <row r="527">
      <c r="A527" s="2" t="n"/>
      <c r="B527" s="3" t="n"/>
      <c r="C527" s="3" t="n"/>
      <c r="D527" s="8">
        <f>IF(C527="","",IFERROR(VLOOKUP(C527,'Categorias'!$A$2:$B$101,2,FALSE),"Não classificado"))</f>
        <v/>
      </c>
      <c r="E527" s="3" t="n"/>
      <c r="F527" s="3" t="n"/>
      <c r="G527" s="3" t="n"/>
      <c r="H527" s="3" t="n"/>
      <c r="I527" s="2" t="n"/>
      <c r="J527" s="5" t="n"/>
      <c r="K527" s="9">
        <f>IF(A527="","",TEXT(A527,"mm/yyyy"))</f>
        <v/>
      </c>
      <c r="L527" s="10">
        <f>IF(J527="","",IF(OR(H527="Pago",H527="Recebido"),J527,0))</f>
        <v/>
      </c>
      <c r="M527" s="3" t="n"/>
    </row>
    <row r="528">
      <c r="A528" s="2" t="n"/>
      <c r="B528" s="3" t="n"/>
      <c r="C528" s="3" t="n"/>
      <c r="D528" s="4">
        <f>IF(C528="","",IFERROR(VLOOKUP(C528,'Categorias'!$A$2:$B$101,2,FALSE),"Não classificado"))</f>
        <v/>
      </c>
      <c r="E528" s="3" t="n"/>
      <c r="F528" s="3" t="n"/>
      <c r="G528" s="3" t="n"/>
      <c r="H528" s="3" t="n"/>
      <c r="I528" s="2" t="n"/>
      <c r="J528" s="5" t="n"/>
      <c r="K528" s="6">
        <f>IF(A528="","",TEXT(A528,"mm/yyyy"))</f>
        <v/>
      </c>
      <c r="L528" s="7">
        <f>IF(J528="","",IF(OR(H528="Pago",H528="Recebido"),J528,0))</f>
        <v/>
      </c>
      <c r="M528" s="3" t="n"/>
    </row>
    <row r="529">
      <c r="A529" s="2" t="n"/>
      <c r="B529" s="3" t="n"/>
      <c r="C529" s="3" t="n"/>
      <c r="D529" s="8">
        <f>IF(C529="","",IFERROR(VLOOKUP(C529,'Categorias'!$A$2:$B$101,2,FALSE),"Não classificado"))</f>
        <v/>
      </c>
      <c r="E529" s="3" t="n"/>
      <c r="F529" s="3" t="n"/>
      <c r="G529" s="3" t="n"/>
      <c r="H529" s="3" t="n"/>
      <c r="I529" s="2" t="n"/>
      <c r="J529" s="5" t="n"/>
      <c r="K529" s="9">
        <f>IF(A529="","",TEXT(A529,"mm/yyyy"))</f>
        <v/>
      </c>
      <c r="L529" s="10">
        <f>IF(J529="","",IF(OR(H529="Pago",H529="Recebido"),J529,0))</f>
        <v/>
      </c>
      <c r="M529" s="3" t="n"/>
    </row>
    <row r="530">
      <c r="A530" s="2" t="n"/>
      <c r="B530" s="3" t="n"/>
      <c r="C530" s="3" t="n"/>
      <c r="D530" s="4">
        <f>IF(C530="","",IFERROR(VLOOKUP(C530,'Categorias'!$A$2:$B$101,2,FALSE),"Não classificado"))</f>
        <v/>
      </c>
      <c r="E530" s="3" t="n"/>
      <c r="F530" s="3" t="n"/>
      <c r="G530" s="3" t="n"/>
      <c r="H530" s="3" t="n"/>
      <c r="I530" s="2" t="n"/>
      <c r="J530" s="5" t="n"/>
      <c r="K530" s="6">
        <f>IF(A530="","",TEXT(A530,"mm/yyyy"))</f>
        <v/>
      </c>
      <c r="L530" s="7">
        <f>IF(J530="","",IF(OR(H530="Pago",H530="Recebido"),J530,0))</f>
        <v/>
      </c>
      <c r="M530" s="3" t="n"/>
    </row>
    <row r="531">
      <c r="A531" s="2" t="n"/>
      <c r="B531" s="3" t="n"/>
      <c r="C531" s="3" t="n"/>
      <c r="D531" s="8">
        <f>IF(C531="","",IFERROR(VLOOKUP(C531,'Categorias'!$A$2:$B$101,2,FALSE),"Não classificado"))</f>
        <v/>
      </c>
      <c r="E531" s="3" t="n"/>
      <c r="F531" s="3" t="n"/>
      <c r="G531" s="3" t="n"/>
      <c r="H531" s="3" t="n"/>
      <c r="I531" s="2" t="n"/>
      <c r="J531" s="5" t="n"/>
      <c r="K531" s="9">
        <f>IF(A531="","",TEXT(A531,"mm/yyyy"))</f>
        <v/>
      </c>
      <c r="L531" s="10">
        <f>IF(J531="","",IF(OR(H531="Pago",H531="Recebido"),J531,0))</f>
        <v/>
      </c>
      <c r="M531" s="3" t="n"/>
    </row>
    <row r="532">
      <c r="A532" s="2" t="n"/>
      <c r="B532" s="3" t="n"/>
      <c r="C532" s="3" t="n"/>
      <c r="D532" s="4">
        <f>IF(C532="","",IFERROR(VLOOKUP(C532,'Categorias'!$A$2:$B$101,2,FALSE),"Não classificado"))</f>
        <v/>
      </c>
      <c r="E532" s="3" t="n"/>
      <c r="F532" s="3" t="n"/>
      <c r="G532" s="3" t="n"/>
      <c r="H532" s="3" t="n"/>
      <c r="I532" s="2" t="n"/>
      <c r="J532" s="5" t="n"/>
      <c r="K532" s="6">
        <f>IF(A532="","",TEXT(A532,"mm/yyyy"))</f>
        <v/>
      </c>
      <c r="L532" s="7">
        <f>IF(J532="","",IF(OR(H532="Pago",H532="Recebido"),J532,0))</f>
        <v/>
      </c>
      <c r="M532" s="3" t="n"/>
    </row>
    <row r="533">
      <c r="A533" s="2" t="n"/>
      <c r="B533" s="3" t="n"/>
      <c r="C533" s="3" t="n"/>
      <c r="D533" s="8">
        <f>IF(C533="","",IFERROR(VLOOKUP(C533,'Categorias'!$A$2:$B$101,2,FALSE),"Não classificado"))</f>
        <v/>
      </c>
      <c r="E533" s="3" t="n"/>
      <c r="F533" s="3" t="n"/>
      <c r="G533" s="3" t="n"/>
      <c r="H533" s="3" t="n"/>
      <c r="I533" s="2" t="n"/>
      <c r="J533" s="5" t="n"/>
      <c r="K533" s="9">
        <f>IF(A533="","",TEXT(A533,"mm/yyyy"))</f>
        <v/>
      </c>
      <c r="L533" s="10">
        <f>IF(J533="","",IF(OR(H533="Pago",H533="Recebido"),J533,0))</f>
        <v/>
      </c>
      <c r="M533" s="3" t="n"/>
    </row>
    <row r="534">
      <c r="A534" s="2" t="n"/>
      <c r="B534" s="3" t="n"/>
      <c r="C534" s="3" t="n"/>
      <c r="D534" s="4">
        <f>IF(C534="","",IFERROR(VLOOKUP(C534,'Categorias'!$A$2:$B$101,2,FALSE),"Não classificado"))</f>
        <v/>
      </c>
      <c r="E534" s="3" t="n"/>
      <c r="F534" s="3" t="n"/>
      <c r="G534" s="3" t="n"/>
      <c r="H534" s="3" t="n"/>
      <c r="I534" s="2" t="n"/>
      <c r="J534" s="5" t="n"/>
      <c r="K534" s="6">
        <f>IF(A534="","",TEXT(A534,"mm/yyyy"))</f>
        <v/>
      </c>
      <c r="L534" s="7">
        <f>IF(J534="","",IF(OR(H534="Pago",H534="Recebido"),J534,0))</f>
        <v/>
      </c>
      <c r="M534" s="3" t="n"/>
    </row>
    <row r="535">
      <c r="A535" s="2" t="n"/>
      <c r="B535" s="3" t="n"/>
      <c r="C535" s="3" t="n"/>
      <c r="D535" s="8">
        <f>IF(C535="","",IFERROR(VLOOKUP(C535,'Categorias'!$A$2:$B$101,2,FALSE),"Não classificado"))</f>
        <v/>
      </c>
      <c r="E535" s="3" t="n"/>
      <c r="F535" s="3" t="n"/>
      <c r="G535" s="3" t="n"/>
      <c r="H535" s="3" t="n"/>
      <c r="I535" s="2" t="n"/>
      <c r="J535" s="5" t="n"/>
      <c r="K535" s="9">
        <f>IF(A535="","",TEXT(A535,"mm/yyyy"))</f>
        <v/>
      </c>
      <c r="L535" s="10">
        <f>IF(J535="","",IF(OR(H535="Pago",H535="Recebido"),J535,0))</f>
        <v/>
      </c>
      <c r="M535" s="3" t="n"/>
    </row>
    <row r="536">
      <c r="A536" s="2" t="n"/>
      <c r="B536" s="3" t="n"/>
      <c r="C536" s="3" t="n"/>
      <c r="D536" s="4">
        <f>IF(C536="","",IFERROR(VLOOKUP(C536,'Categorias'!$A$2:$B$101,2,FALSE),"Não classificado"))</f>
        <v/>
      </c>
      <c r="E536" s="3" t="n"/>
      <c r="F536" s="3" t="n"/>
      <c r="G536" s="3" t="n"/>
      <c r="H536" s="3" t="n"/>
      <c r="I536" s="2" t="n"/>
      <c r="J536" s="5" t="n"/>
      <c r="K536" s="6">
        <f>IF(A536="","",TEXT(A536,"mm/yyyy"))</f>
        <v/>
      </c>
      <c r="L536" s="7">
        <f>IF(J536="","",IF(OR(H536="Pago",H536="Recebido"),J536,0))</f>
        <v/>
      </c>
      <c r="M536" s="3" t="n"/>
    </row>
    <row r="537">
      <c r="A537" s="2" t="n"/>
      <c r="B537" s="3" t="n"/>
      <c r="C537" s="3" t="n"/>
      <c r="D537" s="8">
        <f>IF(C537="","",IFERROR(VLOOKUP(C537,'Categorias'!$A$2:$B$101,2,FALSE),"Não classificado"))</f>
        <v/>
      </c>
      <c r="E537" s="3" t="n"/>
      <c r="F537" s="3" t="n"/>
      <c r="G537" s="3" t="n"/>
      <c r="H537" s="3" t="n"/>
      <c r="I537" s="2" t="n"/>
      <c r="J537" s="5" t="n"/>
      <c r="K537" s="9">
        <f>IF(A537="","",TEXT(A537,"mm/yyyy"))</f>
        <v/>
      </c>
      <c r="L537" s="10">
        <f>IF(J537="","",IF(OR(H537="Pago",H537="Recebido"),J537,0))</f>
        <v/>
      </c>
      <c r="M537" s="3" t="n"/>
    </row>
    <row r="538">
      <c r="A538" s="2" t="n"/>
      <c r="B538" s="3" t="n"/>
      <c r="C538" s="3" t="n"/>
      <c r="D538" s="4">
        <f>IF(C538="","",IFERROR(VLOOKUP(C538,'Categorias'!$A$2:$B$101,2,FALSE),"Não classificado"))</f>
        <v/>
      </c>
      <c r="E538" s="3" t="n"/>
      <c r="F538" s="3" t="n"/>
      <c r="G538" s="3" t="n"/>
      <c r="H538" s="3" t="n"/>
      <c r="I538" s="2" t="n"/>
      <c r="J538" s="5" t="n"/>
      <c r="K538" s="6">
        <f>IF(A538="","",TEXT(A538,"mm/yyyy"))</f>
        <v/>
      </c>
      <c r="L538" s="7">
        <f>IF(J538="","",IF(OR(H538="Pago",H538="Recebido"),J538,0))</f>
        <v/>
      </c>
      <c r="M538" s="3" t="n"/>
    </row>
    <row r="539">
      <c r="A539" s="2" t="n"/>
      <c r="B539" s="3" t="n"/>
      <c r="C539" s="3" t="n"/>
      <c r="D539" s="8">
        <f>IF(C539="","",IFERROR(VLOOKUP(C539,'Categorias'!$A$2:$B$101,2,FALSE),"Não classificado"))</f>
        <v/>
      </c>
      <c r="E539" s="3" t="n"/>
      <c r="F539" s="3" t="n"/>
      <c r="G539" s="3" t="n"/>
      <c r="H539" s="3" t="n"/>
      <c r="I539" s="2" t="n"/>
      <c r="J539" s="5" t="n"/>
      <c r="K539" s="9">
        <f>IF(A539="","",TEXT(A539,"mm/yyyy"))</f>
        <v/>
      </c>
      <c r="L539" s="10">
        <f>IF(J539="","",IF(OR(H539="Pago",H539="Recebido"),J539,0))</f>
        <v/>
      </c>
      <c r="M539" s="3" t="n"/>
    </row>
    <row r="540">
      <c r="A540" s="2" t="n"/>
      <c r="B540" s="3" t="n"/>
      <c r="C540" s="3" t="n"/>
      <c r="D540" s="4">
        <f>IF(C540="","",IFERROR(VLOOKUP(C540,'Categorias'!$A$2:$B$101,2,FALSE),"Não classificado"))</f>
        <v/>
      </c>
      <c r="E540" s="3" t="n"/>
      <c r="F540" s="3" t="n"/>
      <c r="G540" s="3" t="n"/>
      <c r="H540" s="3" t="n"/>
      <c r="I540" s="2" t="n"/>
      <c r="J540" s="5" t="n"/>
      <c r="K540" s="6">
        <f>IF(A540="","",TEXT(A540,"mm/yyyy"))</f>
        <v/>
      </c>
      <c r="L540" s="7">
        <f>IF(J540="","",IF(OR(H540="Pago",H540="Recebido"),J540,0))</f>
        <v/>
      </c>
      <c r="M540" s="3" t="n"/>
    </row>
    <row r="541">
      <c r="A541" s="2" t="n"/>
      <c r="B541" s="3" t="n"/>
      <c r="C541" s="3" t="n"/>
      <c r="D541" s="8">
        <f>IF(C541="","",IFERROR(VLOOKUP(C541,'Categorias'!$A$2:$B$101,2,FALSE),"Não classificado"))</f>
        <v/>
      </c>
      <c r="E541" s="3" t="n"/>
      <c r="F541" s="3" t="n"/>
      <c r="G541" s="3" t="n"/>
      <c r="H541" s="3" t="n"/>
      <c r="I541" s="2" t="n"/>
      <c r="J541" s="5" t="n"/>
      <c r="K541" s="9">
        <f>IF(A541="","",TEXT(A541,"mm/yyyy"))</f>
        <v/>
      </c>
      <c r="L541" s="10">
        <f>IF(J541="","",IF(OR(H541="Pago",H541="Recebido"),J541,0))</f>
        <v/>
      </c>
      <c r="M541" s="3" t="n"/>
    </row>
    <row r="542">
      <c r="A542" s="2" t="n"/>
      <c r="B542" s="3" t="n"/>
      <c r="C542" s="3" t="n"/>
      <c r="D542" s="4">
        <f>IF(C542="","",IFERROR(VLOOKUP(C542,'Categorias'!$A$2:$B$101,2,FALSE),"Não classificado"))</f>
        <v/>
      </c>
      <c r="E542" s="3" t="n"/>
      <c r="F542" s="3" t="n"/>
      <c r="G542" s="3" t="n"/>
      <c r="H542" s="3" t="n"/>
      <c r="I542" s="2" t="n"/>
      <c r="J542" s="5" t="n"/>
      <c r="K542" s="6">
        <f>IF(A542="","",TEXT(A542,"mm/yyyy"))</f>
        <v/>
      </c>
      <c r="L542" s="7">
        <f>IF(J542="","",IF(OR(H542="Pago",H542="Recebido"),J542,0))</f>
        <v/>
      </c>
      <c r="M542" s="3" t="n"/>
    </row>
    <row r="543">
      <c r="A543" s="2" t="n"/>
      <c r="B543" s="3" t="n"/>
      <c r="C543" s="3" t="n"/>
      <c r="D543" s="8">
        <f>IF(C543="","",IFERROR(VLOOKUP(C543,'Categorias'!$A$2:$B$101,2,FALSE),"Não classificado"))</f>
        <v/>
      </c>
      <c r="E543" s="3" t="n"/>
      <c r="F543" s="3" t="n"/>
      <c r="G543" s="3" t="n"/>
      <c r="H543" s="3" t="n"/>
      <c r="I543" s="2" t="n"/>
      <c r="J543" s="5" t="n"/>
      <c r="K543" s="9">
        <f>IF(A543="","",TEXT(A543,"mm/yyyy"))</f>
        <v/>
      </c>
      <c r="L543" s="10">
        <f>IF(J543="","",IF(OR(H543="Pago",H543="Recebido"),J543,0))</f>
        <v/>
      </c>
      <c r="M543" s="3" t="n"/>
    </row>
    <row r="544">
      <c r="A544" s="2" t="n"/>
      <c r="B544" s="3" t="n"/>
      <c r="C544" s="3" t="n"/>
      <c r="D544" s="4">
        <f>IF(C544="","",IFERROR(VLOOKUP(C544,'Categorias'!$A$2:$B$101,2,FALSE),"Não classificado"))</f>
        <v/>
      </c>
      <c r="E544" s="3" t="n"/>
      <c r="F544" s="3" t="n"/>
      <c r="G544" s="3" t="n"/>
      <c r="H544" s="3" t="n"/>
      <c r="I544" s="2" t="n"/>
      <c r="J544" s="5" t="n"/>
      <c r="K544" s="6">
        <f>IF(A544="","",TEXT(A544,"mm/yyyy"))</f>
        <v/>
      </c>
      <c r="L544" s="7">
        <f>IF(J544="","",IF(OR(H544="Pago",H544="Recebido"),J544,0))</f>
        <v/>
      </c>
      <c r="M544" s="3" t="n"/>
    </row>
    <row r="545">
      <c r="A545" s="2" t="n"/>
      <c r="B545" s="3" t="n"/>
      <c r="C545" s="3" t="n"/>
      <c r="D545" s="8">
        <f>IF(C545="","",IFERROR(VLOOKUP(C545,'Categorias'!$A$2:$B$101,2,FALSE),"Não classificado"))</f>
        <v/>
      </c>
      <c r="E545" s="3" t="n"/>
      <c r="F545" s="3" t="n"/>
      <c r="G545" s="3" t="n"/>
      <c r="H545" s="3" t="n"/>
      <c r="I545" s="2" t="n"/>
      <c r="J545" s="5" t="n"/>
      <c r="K545" s="9">
        <f>IF(A545="","",TEXT(A545,"mm/yyyy"))</f>
        <v/>
      </c>
      <c r="L545" s="10">
        <f>IF(J545="","",IF(OR(H545="Pago",H545="Recebido"),J545,0))</f>
        <v/>
      </c>
      <c r="M545" s="3" t="n"/>
    </row>
    <row r="546">
      <c r="A546" s="2" t="n"/>
      <c r="B546" s="3" t="n"/>
      <c r="C546" s="3" t="n"/>
      <c r="D546" s="4">
        <f>IF(C546="","",IFERROR(VLOOKUP(C546,'Categorias'!$A$2:$B$101,2,FALSE),"Não classificado"))</f>
        <v/>
      </c>
      <c r="E546" s="3" t="n"/>
      <c r="F546" s="3" t="n"/>
      <c r="G546" s="3" t="n"/>
      <c r="H546" s="3" t="n"/>
      <c r="I546" s="2" t="n"/>
      <c r="J546" s="5" t="n"/>
      <c r="K546" s="6">
        <f>IF(A546="","",TEXT(A546,"mm/yyyy"))</f>
        <v/>
      </c>
      <c r="L546" s="7">
        <f>IF(J546="","",IF(OR(H546="Pago",H546="Recebido"),J546,0))</f>
        <v/>
      </c>
      <c r="M546" s="3" t="n"/>
    </row>
    <row r="547">
      <c r="A547" s="2" t="n"/>
      <c r="B547" s="3" t="n"/>
      <c r="C547" s="3" t="n"/>
      <c r="D547" s="8">
        <f>IF(C547="","",IFERROR(VLOOKUP(C547,'Categorias'!$A$2:$B$101,2,FALSE),"Não classificado"))</f>
        <v/>
      </c>
      <c r="E547" s="3" t="n"/>
      <c r="F547" s="3" t="n"/>
      <c r="G547" s="3" t="n"/>
      <c r="H547" s="3" t="n"/>
      <c r="I547" s="2" t="n"/>
      <c r="J547" s="5" t="n"/>
      <c r="K547" s="9">
        <f>IF(A547="","",TEXT(A547,"mm/yyyy"))</f>
        <v/>
      </c>
      <c r="L547" s="10">
        <f>IF(J547="","",IF(OR(H547="Pago",H547="Recebido"),J547,0))</f>
        <v/>
      </c>
      <c r="M547" s="3" t="n"/>
    </row>
    <row r="548">
      <c r="A548" s="2" t="n"/>
      <c r="B548" s="3" t="n"/>
      <c r="C548" s="3" t="n"/>
      <c r="D548" s="4">
        <f>IF(C548="","",IFERROR(VLOOKUP(C548,'Categorias'!$A$2:$B$101,2,FALSE),"Não classificado"))</f>
        <v/>
      </c>
      <c r="E548" s="3" t="n"/>
      <c r="F548" s="3" t="n"/>
      <c r="G548" s="3" t="n"/>
      <c r="H548" s="3" t="n"/>
      <c r="I548" s="2" t="n"/>
      <c r="J548" s="5" t="n"/>
      <c r="K548" s="6">
        <f>IF(A548="","",TEXT(A548,"mm/yyyy"))</f>
        <v/>
      </c>
      <c r="L548" s="7">
        <f>IF(J548="","",IF(OR(H548="Pago",H548="Recebido"),J548,0))</f>
        <v/>
      </c>
      <c r="M548" s="3" t="n"/>
    </row>
    <row r="549">
      <c r="A549" s="2" t="n"/>
      <c r="B549" s="3" t="n"/>
      <c r="C549" s="3" t="n"/>
      <c r="D549" s="8">
        <f>IF(C549="","",IFERROR(VLOOKUP(C549,'Categorias'!$A$2:$B$101,2,FALSE),"Não classificado"))</f>
        <v/>
      </c>
      <c r="E549" s="3" t="n"/>
      <c r="F549" s="3" t="n"/>
      <c r="G549" s="3" t="n"/>
      <c r="H549" s="3" t="n"/>
      <c r="I549" s="2" t="n"/>
      <c r="J549" s="5" t="n"/>
      <c r="K549" s="9">
        <f>IF(A549="","",TEXT(A549,"mm/yyyy"))</f>
        <v/>
      </c>
      <c r="L549" s="10">
        <f>IF(J549="","",IF(OR(H549="Pago",H549="Recebido"),J549,0))</f>
        <v/>
      </c>
      <c r="M549" s="3" t="n"/>
    </row>
    <row r="550">
      <c r="A550" s="2" t="n"/>
      <c r="B550" s="3" t="n"/>
      <c r="C550" s="3" t="n"/>
      <c r="D550" s="4">
        <f>IF(C550="","",IFERROR(VLOOKUP(C550,'Categorias'!$A$2:$B$101,2,FALSE),"Não classificado"))</f>
        <v/>
      </c>
      <c r="E550" s="3" t="n"/>
      <c r="F550" s="3" t="n"/>
      <c r="G550" s="3" t="n"/>
      <c r="H550" s="3" t="n"/>
      <c r="I550" s="2" t="n"/>
      <c r="J550" s="5" t="n"/>
      <c r="K550" s="6">
        <f>IF(A550="","",TEXT(A550,"mm/yyyy"))</f>
        <v/>
      </c>
      <c r="L550" s="7">
        <f>IF(J550="","",IF(OR(H550="Pago",H550="Recebido"),J550,0))</f>
        <v/>
      </c>
      <c r="M550" s="3" t="n"/>
    </row>
    <row r="551">
      <c r="A551" s="2" t="n"/>
      <c r="B551" s="3" t="n"/>
      <c r="C551" s="3" t="n"/>
      <c r="D551" s="8">
        <f>IF(C551="","",IFERROR(VLOOKUP(C551,'Categorias'!$A$2:$B$101,2,FALSE),"Não classificado"))</f>
        <v/>
      </c>
      <c r="E551" s="3" t="n"/>
      <c r="F551" s="3" t="n"/>
      <c r="G551" s="3" t="n"/>
      <c r="H551" s="3" t="n"/>
      <c r="I551" s="2" t="n"/>
      <c r="J551" s="5" t="n"/>
      <c r="K551" s="9">
        <f>IF(A551="","",TEXT(A551,"mm/yyyy"))</f>
        <v/>
      </c>
      <c r="L551" s="10">
        <f>IF(J551="","",IF(OR(H551="Pago",H551="Recebido"),J551,0))</f>
        <v/>
      </c>
      <c r="M551" s="3" t="n"/>
    </row>
    <row r="552">
      <c r="A552" s="2" t="n"/>
      <c r="B552" s="3" t="n"/>
      <c r="C552" s="3" t="n"/>
      <c r="D552" s="4">
        <f>IF(C552="","",IFERROR(VLOOKUP(C552,'Categorias'!$A$2:$B$101,2,FALSE),"Não classificado"))</f>
        <v/>
      </c>
      <c r="E552" s="3" t="n"/>
      <c r="F552" s="3" t="n"/>
      <c r="G552" s="3" t="n"/>
      <c r="H552" s="3" t="n"/>
      <c r="I552" s="2" t="n"/>
      <c r="J552" s="5" t="n"/>
      <c r="K552" s="6">
        <f>IF(A552="","",TEXT(A552,"mm/yyyy"))</f>
        <v/>
      </c>
      <c r="L552" s="7">
        <f>IF(J552="","",IF(OR(H552="Pago",H552="Recebido"),J552,0))</f>
        <v/>
      </c>
      <c r="M552" s="3" t="n"/>
    </row>
    <row r="553">
      <c r="A553" s="2" t="n"/>
      <c r="B553" s="3" t="n"/>
      <c r="C553" s="3" t="n"/>
      <c r="D553" s="8">
        <f>IF(C553="","",IFERROR(VLOOKUP(C553,'Categorias'!$A$2:$B$101,2,FALSE),"Não classificado"))</f>
        <v/>
      </c>
      <c r="E553" s="3" t="n"/>
      <c r="F553" s="3" t="n"/>
      <c r="G553" s="3" t="n"/>
      <c r="H553" s="3" t="n"/>
      <c r="I553" s="2" t="n"/>
      <c r="J553" s="5" t="n"/>
      <c r="K553" s="9">
        <f>IF(A553="","",TEXT(A553,"mm/yyyy"))</f>
        <v/>
      </c>
      <c r="L553" s="10">
        <f>IF(J553="","",IF(OR(H553="Pago",H553="Recebido"),J553,0))</f>
        <v/>
      </c>
      <c r="M553" s="3" t="n"/>
    </row>
    <row r="554">
      <c r="A554" s="2" t="n"/>
      <c r="B554" s="3" t="n"/>
      <c r="C554" s="3" t="n"/>
      <c r="D554" s="4">
        <f>IF(C554="","",IFERROR(VLOOKUP(C554,'Categorias'!$A$2:$B$101,2,FALSE),"Não classificado"))</f>
        <v/>
      </c>
      <c r="E554" s="3" t="n"/>
      <c r="F554" s="3" t="n"/>
      <c r="G554" s="3" t="n"/>
      <c r="H554" s="3" t="n"/>
      <c r="I554" s="2" t="n"/>
      <c r="J554" s="5" t="n"/>
      <c r="K554" s="6">
        <f>IF(A554="","",TEXT(A554,"mm/yyyy"))</f>
        <v/>
      </c>
      <c r="L554" s="7">
        <f>IF(J554="","",IF(OR(H554="Pago",H554="Recebido"),J554,0))</f>
        <v/>
      </c>
      <c r="M554" s="3" t="n"/>
    </row>
    <row r="555">
      <c r="A555" s="2" t="n"/>
      <c r="B555" s="3" t="n"/>
      <c r="C555" s="3" t="n"/>
      <c r="D555" s="8">
        <f>IF(C555="","",IFERROR(VLOOKUP(C555,'Categorias'!$A$2:$B$101,2,FALSE),"Não classificado"))</f>
        <v/>
      </c>
      <c r="E555" s="3" t="n"/>
      <c r="F555" s="3" t="n"/>
      <c r="G555" s="3" t="n"/>
      <c r="H555" s="3" t="n"/>
      <c r="I555" s="2" t="n"/>
      <c r="J555" s="5" t="n"/>
      <c r="K555" s="9">
        <f>IF(A555="","",TEXT(A555,"mm/yyyy"))</f>
        <v/>
      </c>
      <c r="L555" s="10">
        <f>IF(J555="","",IF(OR(H555="Pago",H555="Recebido"),J555,0))</f>
        <v/>
      </c>
      <c r="M555" s="3" t="n"/>
    </row>
    <row r="556">
      <c r="A556" s="2" t="n"/>
      <c r="B556" s="3" t="n"/>
      <c r="C556" s="3" t="n"/>
      <c r="D556" s="4">
        <f>IF(C556="","",IFERROR(VLOOKUP(C556,'Categorias'!$A$2:$B$101,2,FALSE),"Não classificado"))</f>
        <v/>
      </c>
      <c r="E556" s="3" t="n"/>
      <c r="F556" s="3" t="n"/>
      <c r="G556" s="3" t="n"/>
      <c r="H556" s="3" t="n"/>
      <c r="I556" s="2" t="n"/>
      <c r="J556" s="5" t="n"/>
      <c r="K556" s="6">
        <f>IF(A556="","",TEXT(A556,"mm/yyyy"))</f>
        <v/>
      </c>
      <c r="L556" s="7">
        <f>IF(J556="","",IF(OR(H556="Pago",H556="Recebido"),J556,0))</f>
        <v/>
      </c>
      <c r="M556" s="3" t="n"/>
    </row>
    <row r="557">
      <c r="A557" s="2" t="n"/>
      <c r="B557" s="3" t="n"/>
      <c r="C557" s="3" t="n"/>
      <c r="D557" s="8">
        <f>IF(C557="","",IFERROR(VLOOKUP(C557,'Categorias'!$A$2:$B$101,2,FALSE),"Não classificado"))</f>
        <v/>
      </c>
      <c r="E557" s="3" t="n"/>
      <c r="F557" s="3" t="n"/>
      <c r="G557" s="3" t="n"/>
      <c r="H557" s="3" t="n"/>
      <c r="I557" s="2" t="n"/>
      <c r="J557" s="5" t="n"/>
      <c r="K557" s="9">
        <f>IF(A557="","",TEXT(A557,"mm/yyyy"))</f>
        <v/>
      </c>
      <c r="L557" s="10">
        <f>IF(J557="","",IF(OR(H557="Pago",H557="Recebido"),J557,0))</f>
        <v/>
      </c>
      <c r="M557" s="3" t="n"/>
    </row>
    <row r="558">
      <c r="A558" s="2" t="n"/>
      <c r="B558" s="3" t="n"/>
      <c r="C558" s="3" t="n"/>
      <c r="D558" s="4">
        <f>IF(C558="","",IFERROR(VLOOKUP(C558,'Categorias'!$A$2:$B$101,2,FALSE),"Não classificado"))</f>
        <v/>
      </c>
      <c r="E558" s="3" t="n"/>
      <c r="F558" s="3" t="n"/>
      <c r="G558" s="3" t="n"/>
      <c r="H558" s="3" t="n"/>
      <c r="I558" s="2" t="n"/>
      <c r="J558" s="5" t="n"/>
      <c r="K558" s="6">
        <f>IF(A558="","",TEXT(A558,"mm/yyyy"))</f>
        <v/>
      </c>
      <c r="L558" s="7">
        <f>IF(J558="","",IF(OR(H558="Pago",H558="Recebido"),J558,0))</f>
        <v/>
      </c>
      <c r="M558" s="3" t="n"/>
    </row>
    <row r="559">
      <c r="A559" s="2" t="n"/>
      <c r="B559" s="3" t="n"/>
      <c r="C559" s="3" t="n"/>
      <c r="D559" s="8">
        <f>IF(C559="","",IFERROR(VLOOKUP(C559,'Categorias'!$A$2:$B$101,2,FALSE),"Não classificado"))</f>
        <v/>
      </c>
      <c r="E559" s="3" t="n"/>
      <c r="F559" s="3" t="n"/>
      <c r="G559" s="3" t="n"/>
      <c r="H559" s="3" t="n"/>
      <c r="I559" s="2" t="n"/>
      <c r="J559" s="5" t="n"/>
      <c r="K559" s="9">
        <f>IF(A559="","",TEXT(A559,"mm/yyyy"))</f>
        <v/>
      </c>
      <c r="L559" s="10">
        <f>IF(J559="","",IF(OR(H559="Pago",H559="Recebido"),J559,0))</f>
        <v/>
      </c>
      <c r="M559" s="3" t="n"/>
    </row>
    <row r="560">
      <c r="A560" s="2" t="n"/>
      <c r="B560" s="3" t="n"/>
      <c r="C560" s="3" t="n"/>
      <c r="D560" s="4">
        <f>IF(C560="","",IFERROR(VLOOKUP(C560,'Categorias'!$A$2:$B$101,2,FALSE),"Não classificado"))</f>
        <v/>
      </c>
      <c r="E560" s="3" t="n"/>
      <c r="F560" s="3" t="n"/>
      <c r="G560" s="3" t="n"/>
      <c r="H560" s="3" t="n"/>
      <c r="I560" s="2" t="n"/>
      <c r="J560" s="5" t="n"/>
      <c r="K560" s="6">
        <f>IF(A560="","",TEXT(A560,"mm/yyyy"))</f>
        <v/>
      </c>
      <c r="L560" s="7">
        <f>IF(J560="","",IF(OR(H560="Pago",H560="Recebido"),J560,0))</f>
        <v/>
      </c>
      <c r="M560" s="3" t="n"/>
    </row>
    <row r="561">
      <c r="A561" s="2" t="n"/>
      <c r="B561" s="3" t="n"/>
      <c r="C561" s="3" t="n"/>
      <c r="D561" s="8">
        <f>IF(C561="","",IFERROR(VLOOKUP(C561,'Categorias'!$A$2:$B$101,2,FALSE),"Não classificado"))</f>
        <v/>
      </c>
      <c r="E561" s="3" t="n"/>
      <c r="F561" s="3" t="n"/>
      <c r="G561" s="3" t="n"/>
      <c r="H561" s="3" t="n"/>
      <c r="I561" s="2" t="n"/>
      <c r="J561" s="5" t="n"/>
      <c r="K561" s="9">
        <f>IF(A561="","",TEXT(A561,"mm/yyyy"))</f>
        <v/>
      </c>
      <c r="L561" s="10">
        <f>IF(J561="","",IF(OR(H561="Pago",H561="Recebido"),J561,0))</f>
        <v/>
      </c>
      <c r="M561" s="3" t="n"/>
    </row>
    <row r="562">
      <c r="A562" s="2" t="n"/>
      <c r="B562" s="3" t="n"/>
      <c r="C562" s="3" t="n"/>
      <c r="D562" s="4">
        <f>IF(C562="","",IFERROR(VLOOKUP(C562,'Categorias'!$A$2:$B$101,2,FALSE),"Não classificado"))</f>
        <v/>
      </c>
      <c r="E562" s="3" t="n"/>
      <c r="F562" s="3" t="n"/>
      <c r="G562" s="3" t="n"/>
      <c r="H562" s="3" t="n"/>
      <c r="I562" s="2" t="n"/>
      <c r="J562" s="5" t="n"/>
      <c r="K562" s="6">
        <f>IF(A562="","",TEXT(A562,"mm/yyyy"))</f>
        <v/>
      </c>
      <c r="L562" s="7">
        <f>IF(J562="","",IF(OR(H562="Pago",H562="Recebido"),J562,0))</f>
        <v/>
      </c>
      <c r="M562" s="3" t="n"/>
    </row>
    <row r="563">
      <c r="A563" s="2" t="n"/>
      <c r="B563" s="3" t="n"/>
      <c r="C563" s="3" t="n"/>
      <c r="D563" s="8">
        <f>IF(C563="","",IFERROR(VLOOKUP(C563,'Categorias'!$A$2:$B$101,2,FALSE),"Não classificado"))</f>
        <v/>
      </c>
      <c r="E563" s="3" t="n"/>
      <c r="F563" s="3" t="n"/>
      <c r="G563" s="3" t="n"/>
      <c r="H563" s="3" t="n"/>
      <c r="I563" s="2" t="n"/>
      <c r="J563" s="5" t="n"/>
      <c r="K563" s="9">
        <f>IF(A563="","",TEXT(A563,"mm/yyyy"))</f>
        <v/>
      </c>
      <c r="L563" s="10">
        <f>IF(J563="","",IF(OR(H563="Pago",H563="Recebido"),J563,0))</f>
        <v/>
      </c>
      <c r="M563" s="3" t="n"/>
    </row>
    <row r="564">
      <c r="A564" s="2" t="n"/>
      <c r="B564" s="3" t="n"/>
      <c r="C564" s="3" t="n"/>
      <c r="D564" s="4">
        <f>IF(C564="","",IFERROR(VLOOKUP(C564,'Categorias'!$A$2:$B$101,2,FALSE),"Não classificado"))</f>
        <v/>
      </c>
      <c r="E564" s="3" t="n"/>
      <c r="F564" s="3" t="n"/>
      <c r="G564" s="3" t="n"/>
      <c r="H564" s="3" t="n"/>
      <c r="I564" s="2" t="n"/>
      <c r="J564" s="5" t="n"/>
      <c r="K564" s="6">
        <f>IF(A564="","",TEXT(A564,"mm/yyyy"))</f>
        <v/>
      </c>
      <c r="L564" s="7">
        <f>IF(J564="","",IF(OR(H564="Pago",H564="Recebido"),J564,0))</f>
        <v/>
      </c>
      <c r="M564" s="3" t="n"/>
    </row>
    <row r="565">
      <c r="A565" s="2" t="n"/>
      <c r="B565" s="3" t="n"/>
      <c r="C565" s="3" t="n"/>
      <c r="D565" s="8">
        <f>IF(C565="","",IFERROR(VLOOKUP(C565,'Categorias'!$A$2:$B$101,2,FALSE),"Não classificado"))</f>
        <v/>
      </c>
      <c r="E565" s="3" t="n"/>
      <c r="F565" s="3" t="n"/>
      <c r="G565" s="3" t="n"/>
      <c r="H565" s="3" t="n"/>
      <c r="I565" s="2" t="n"/>
      <c r="J565" s="5" t="n"/>
      <c r="K565" s="9">
        <f>IF(A565="","",TEXT(A565,"mm/yyyy"))</f>
        <v/>
      </c>
      <c r="L565" s="10">
        <f>IF(J565="","",IF(OR(H565="Pago",H565="Recebido"),J565,0))</f>
        <v/>
      </c>
      <c r="M565" s="3" t="n"/>
    </row>
    <row r="566">
      <c r="A566" s="2" t="n"/>
      <c r="B566" s="3" t="n"/>
      <c r="C566" s="3" t="n"/>
      <c r="D566" s="4">
        <f>IF(C566="","",IFERROR(VLOOKUP(C566,'Categorias'!$A$2:$B$101,2,FALSE),"Não classificado"))</f>
        <v/>
      </c>
      <c r="E566" s="3" t="n"/>
      <c r="F566" s="3" t="n"/>
      <c r="G566" s="3" t="n"/>
      <c r="H566" s="3" t="n"/>
      <c r="I566" s="2" t="n"/>
      <c r="J566" s="5" t="n"/>
      <c r="K566" s="6">
        <f>IF(A566="","",TEXT(A566,"mm/yyyy"))</f>
        <v/>
      </c>
      <c r="L566" s="7">
        <f>IF(J566="","",IF(OR(H566="Pago",H566="Recebido"),J566,0))</f>
        <v/>
      </c>
      <c r="M566" s="3" t="n"/>
    </row>
    <row r="567">
      <c r="A567" s="2" t="n"/>
      <c r="B567" s="3" t="n"/>
      <c r="C567" s="3" t="n"/>
      <c r="D567" s="8">
        <f>IF(C567="","",IFERROR(VLOOKUP(C567,'Categorias'!$A$2:$B$101,2,FALSE),"Não classificado"))</f>
        <v/>
      </c>
      <c r="E567" s="3" t="n"/>
      <c r="F567" s="3" t="n"/>
      <c r="G567" s="3" t="n"/>
      <c r="H567" s="3" t="n"/>
      <c r="I567" s="2" t="n"/>
      <c r="J567" s="5" t="n"/>
      <c r="K567" s="9">
        <f>IF(A567="","",TEXT(A567,"mm/yyyy"))</f>
        <v/>
      </c>
      <c r="L567" s="10">
        <f>IF(J567="","",IF(OR(H567="Pago",H567="Recebido"),J567,0))</f>
        <v/>
      </c>
      <c r="M567" s="3" t="n"/>
    </row>
    <row r="568">
      <c r="A568" s="2" t="n"/>
      <c r="B568" s="3" t="n"/>
      <c r="C568" s="3" t="n"/>
      <c r="D568" s="4">
        <f>IF(C568="","",IFERROR(VLOOKUP(C568,'Categorias'!$A$2:$B$101,2,FALSE),"Não classificado"))</f>
        <v/>
      </c>
      <c r="E568" s="3" t="n"/>
      <c r="F568" s="3" t="n"/>
      <c r="G568" s="3" t="n"/>
      <c r="H568" s="3" t="n"/>
      <c r="I568" s="2" t="n"/>
      <c r="J568" s="5" t="n"/>
      <c r="K568" s="6">
        <f>IF(A568="","",TEXT(A568,"mm/yyyy"))</f>
        <v/>
      </c>
      <c r="L568" s="7">
        <f>IF(J568="","",IF(OR(H568="Pago",H568="Recebido"),J568,0))</f>
        <v/>
      </c>
      <c r="M568" s="3" t="n"/>
    </row>
    <row r="569">
      <c r="A569" s="2" t="n"/>
      <c r="B569" s="3" t="n"/>
      <c r="C569" s="3" t="n"/>
      <c r="D569" s="8">
        <f>IF(C569="","",IFERROR(VLOOKUP(C569,'Categorias'!$A$2:$B$101,2,FALSE),"Não classificado"))</f>
        <v/>
      </c>
      <c r="E569" s="3" t="n"/>
      <c r="F569" s="3" t="n"/>
      <c r="G569" s="3" t="n"/>
      <c r="H569" s="3" t="n"/>
      <c r="I569" s="2" t="n"/>
      <c r="J569" s="5" t="n"/>
      <c r="K569" s="9">
        <f>IF(A569="","",TEXT(A569,"mm/yyyy"))</f>
        <v/>
      </c>
      <c r="L569" s="10">
        <f>IF(J569="","",IF(OR(H569="Pago",H569="Recebido"),J569,0))</f>
        <v/>
      </c>
      <c r="M569" s="3" t="n"/>
    </row>
    <row r="570">
      <c r="A570" s="2" t="n"/>
      <c r="B570" s="3" t="n"/>
      <c r="C570" s="3" t="n"/>
      <c r="D570" s="4">
        <f>IF(C570="","",IFERROR(VLOOKUP(C570,'Categorias'!$A$2:$B$101,2,FALSE),"Não classificado"))</f>
        <v/>
      </c>
      <c r="E570" s="3" t="n"/>
      <c r="F570" s="3" t="n"/>
      <c r="G570" s="3" t="n"/>
      <c r="H570" s="3" t="n"/>
      <c r="I570" s="2" t="n"/>
      <c r="J570" s="5" t="n"/>
      <c r="K570" s="6">
        <f>IF(A570="","",TEXT(A570,"mm/yyyy"))</f>
        <v/>
      </c>
      <c r="L570" s="7">
        <f>IF(J570="","",IF(OR(H570="Pago",H570="Recebido"),J570,0))</f>
        <v/>
      </c>
      <c r="M570" s="3" t="n"/>
    </row>
    <row r="571">
      <c r="A571" s="2" t="n"/>
      <c r="B571" s="3" t="n"/>
      <c r="C571" s="3" t="n"/>
      <c r="D571" s="8">
        <f>IF(C571="","",IFERROR(VLOOKUP(C571,'Categorias'!$A$2:$B$101,2,FALSE),"Não classificado"))</f>
        <v/>
      </c>
      <c r="E571" s="3" t="n"/>
      <c r="F571" s="3" t="n"/>
      <c r="G571" s="3" t="n"/>
      <c r="H571" s="3" t="n"/>
      <c r="I571" s="2" t="n"/>
      <c r="J571" s="5" t="n"/>
      <c r="K571" s="9">
        <f>IF(A571="","",TEXT(A571,"mm/yyyy"))</f>
        <v/>
      </c>
      <c r="L571" s="10">
        <f>IF(J571="","",IF(OR(H571="Pago",H571="Recebido"),J571,0))</f>
        <v/>
      </c>
      <c r="M571" s="3" t="n"/>
    </row>
    <row r="572">
      <c r="A572" s="2" t="n"/>
      <c r="B572" s="3" t="n"/>
      <c r="C572" s="3" t="n"/>
      <c r="D572" s="4">
        <f>IF(C572="","",IFERROR(VLOOKUP(C572,'Categorias'!$A$2:$B$101,2,FALSE),"Não classificado"))</f>
        <v/>
      </c>
      <c r="E572" s="3" t="n"/>
      <c r="F572" s="3" t="n"/>
      <c r="G572" s="3" t="n"/>
      <c r="H572" s="3" t="n"/>
      <c r="I572" s="2" t="n"/>
      <c r="J572" s="5" t="n"/>
      <c r="K572" s="6">
        <f>IF(A572="","",TEXT(A572,"mm/yyyy"))</f>
        <v/>
      </c>
      <c r="L572" s="7">
        <f>IF(J572="","",IF(OR(H572="Pago",H572="Recebido"),J572,0))</f>
        <v/>
      </c>
      <c r="M572" s="3" t="n"/>
    </row>
    <row r="573">
      <c r="A573" s="2" t="n"/>
      <c r="B573" s="3" t="n"/>
      <c r="C573" s="3" t="n"/>
      <c r="D573" s="8">
        <f>IF(C573="","",IFERROR(VLOOKUP(C573,'Categorias'!$A$2:$B$101,2,FALSE),"Não classificado"))</f>
        <v/>
      </c>
      <c r="E573" s="3" t="n"/>
      <c r="F573" s="3" t="n"/>
      <c r="G573" s="3" t="n"/>
      <c r="H573" s="3" t="n"/>
      <c r="I573" s="2" t="n"/>
      <c r="J573" s="5" t="n"/>
      <c r="K573" s="9">
        <f>IF(A573="","",TEXT(A573,"mm/yyyy"))</f>
        <v/>
      </c>
      <c r="L573" s="10">
        <f>IF(J573="","",IF(OR(H573="Pago",H573="Recebido"),J573,0))</f>
        <v/>
      </c>
      <c r="M573" s="3" t="n"/>
    </row>
    <row r="574">
      <c r="A574" s="2" t="n"/>
      <c r="B574" s="3" t="n"/>
      <c r="C574" s="3" t="n"/>
      <c r="D574" s="4">
        <f>IF(C574="","",IFERROR(VLOOKUP(C574,'Categorias'!$A$2:$B$101,2,FALSE),"Não classificado"))</f>
        <v/>
      </c>
      <c r="E574" s="3" t="n"/>
      <c r="F574" s="3" t="n"/>
      <c r="G574" s="3" t="n"/>
      <c r="H574" s="3" t="n"/>
      <c r="I574" s="2" t="n"/>
      <c r="J574" s="5" t="n"/>
      <c r="K574" s="6">
        <f>IF(A574="","",TEXT(A574,"mm/yyyy"))</f>
        <v/>
      </c>
      <c r="L574" s="7">
        <f>IF(J574="","",IF(OR(H574="Pago",H574="Recebido"),J574,0))</f>
        <v/>
      </c>
      <c r="M574" s="3" t="n"/>
    </row>
    <row r="575">
      <c r="A575" s="2" t="n"/>
      <c r="B575" s="3" t="n"/>
      <c r="C575" s="3" t="n"/>
      <c r="D575" s="8">
        <f>IF(C575="","",IFERROR(VLOOKUP(C575,'Categorias'!$A$2:$B$101,2,FALSE),"Não classificado"))</f>
        <v/>
      </c>
      <c r="E575" s="3" t="n"/>
      <c r="F575" s="3" t="n"/>
      <c r="G575" s="3" t="n"/>
      <c r="H575" s="3" t="n"/>
      <c r="I575" s="2" t="n"/>
      <c r="J575" s="5" t="n"/>
      <c r="K575" s="9">
        <f>IF(A575="","",TEXT(A575,"mm/yyyy"))</f>
        <v/>
      </c>
      <c r="L575" s="10">
        <f>IF(J575="","",IF(OR(H575="Pago",H575="Recebido"),J575,0))</f>
        <v/>
      </c>
      <c r="M575" s="3" t="n"/>
    </row>
    <row r="576">
      <c r="A576" s="2" t="n"/>
      <c r="B576" s="3" t="n"/>
      <c r="C576" s="3" t="n"/>
      <c r="D576" s="4">
        <f>IF(C576="","",IFERROR(VLOOKUP(C576,'Categorias'!$A$2:$B$101,2,FALSE),"Não classificado"))</f>
        <v/>
      </c>
      <c r="E576" s="3" t="n"/>
      <c r="F576" s="3" t="n"/>
      <c r="G576" s="3" t="n"/>
      <c r="H576" s="3" t="n"/>
      <c r="I576" s="2" t="n"/>
      <c r="J576" s="5" t="n"/>
      <c r="K576" s="6">
        <f>IF(A576="","",TEXT(A576,"mm/yyyy"))</f>
        <v/>
      </c>
      <c r="L576" s="7">
        <f>IF(J576="","",IF(OR(H576="Pago",H576="Recebido"),J576,0))</f>
        <v/>
      </c>
      <c r="M576" s="3" t="n"/>
    </row>
    <row r="577">
      <c r="A577" s="2" t="n"/>
      <c r="B577" s="3" t="n"/>
      <c r="C577" s="3" t="n"/>
      <c r="D577" s="8">
        <f>IF(C577="","",IFERROR(VLOOKUP(C577,'Categorias'!$A$2:$B$101,2,FALSE),"Não classificado"))</f>
        <v/>
      </c>
      <c r="E577" s="3" t="n"/>
      <c r="F577" s="3" t="n"/>
      <c r="G577" s="3" t="n"/>
      <c r="H577" s="3" t="n"/>
      <c r="I577" s="2" t="n"/>
      <c r="J577" s="5" t="n"/>
      <c r="K577" s="9">
        <f>IF(A577="","",TEXT(A577,"mm/yyyy"))</f>
        <v/>
      </c>
      <c r="L577" s="10">
        <f>IF(J577="","",IF(OR(H577="Pago",H577="Recebido"),J577,0))</f>
        <v/>
      </c>
      <c r="M577" s="3" t="n"/>
    </row>
    <row r="578">
      <c r="A578" s="2" t="n"/>
      <c r="B578" s="3" t="n"/>
      <c r="C578" s="3" t="n"/>
      <c r="D578" s="4">
        <f>IF(C578="","",IFERROR(VLOOKUP(C578,'Categorias'!$A$2:$B$101,2,FALSE),"Não classificado"))</f>
        <v/>
      </c>
      <c r="E578" s="3" t="n"/>
      <c r="F578" s="3" t="n"/>
      <c r="G578" s="3" t="n"/>
      <c r="H578" s="3" t="n"/>
      <c r="I578" s="2" t="n"/>
      <c r="J578" s="5" t="n"/>
      <c r="K578" s="6">
        <f>IF(A578="","",TEXT(A578,"mm/yyyy"))</f>
        <v/>
      </c>
      <c r="L578" s="7">
        <f>IF(J578="","",IF(OR(H578="Pago",H578="Recebido"),J578,0))</f>
        <v/>
      </c>
      <c r="M578" s="3" t="n"/>
    </row>
    <row r="579">
      <c r="A579" s="2" t="n"/>
      <c r="B579" s="3" t="n"/>
      <c r="C579" s="3" t="n"/>
      <c r="D579" s="8">
        <f>IF(C579="","",IFERROR(VLOOKUP(C579,'Categorias'!$A$2:$B$101,2,FALSE),"Não classificado"))</f>
        <v/>
      </c>
      <c r="E579" s="3" t="n"/>
      <c r="F579" s="3" t="n"/>
      <c r="G579" s="3" t="n"/>
      <c r="H579" s="3" t="n"/>
      <c r="I579" s="2" t="n"/>
      <c r="J579" s="5" t="n"/>
      <c r="K579" s="9">
        <f>IF(A579="","",TEXT(A579,"mm/yyyy"))</f>
        <v/>
      </c>
      <c r="L579" s="10">
        <f>IF(J579="","",IF(OR(H579="Pago",H579="Recebido"),J579,0))</f>
        <v/>
      </c>
      <c r="M579" s="3" t="n"/>
    </row>
    <row r="580">
      <c r="A580" s="2" t="n"/>
      <c r="B580" s="3" t="n"/>
      <c r="C580" s="3" t="n"/>
      <c r="D580" s="4">
        <f>IF(C580="","",IFERROR(VLOOKUP(C580,'Categorias'!$A$2:$B$101,2,FALSE),"Não classificado"))</f>
        <v/>
      </c>
      <c r="E580" s="3" t="n"/>
      <c r="F580" s="3" t="n"/>
      <c r="G580" s="3" t="n"/>
      <c r="H580" s="3" t="n"/>
      <c r="I580" s="2" t="n"/>
      <c r="J580" s="5" t="n"/>
      <c r="K580" s="6">
        <f>IF(A580="","",TEXT(A580,"mm/yyyy"))</f>
        <v/>
      </c>
      <c r="L580" s="7">
        <f>IF(J580="","",IF(OR(H580="Pago",H580="Recebido"),J580,0))</f>
        <v/>
      </c>
      <c r="M580" s="3" t="n"/>
    </row>
    <row r="581">
      <c r="A581" s="2" t="n"/>
      <c r="B581" s="3" t="n"/>
      <c r="C581" s="3" t="n"/>
      <c r="D581" s="8">
        <f>IF(C581="","",IFERROR(VLOOKUP(C581,'Categorias'!$A$2:$B$101,2,FALSE),"Não classificado"))</f>
        <v/>
      </c>
      <c r="E581" s="3" t="n"/>
      <c r="F581" s="3" t="n"/>
      <c r="G581" s="3" t="n"/>
      <c r="H581" s="3" t="n"/>
      <c r="I581" s="2" t="n"/>
      <c r="J581" s="5" t="n"/>
      <c r="K581" s="9">
        <f>IF(A581="","",TEXT(A581,"mm/yyyy"))</f>
        <v/>
      </c>
      <c r="L581" s="10">
        <f>IF(J581="","",IF(OR(H581="Pago",H581="Recebido"),J581,0))</f>
        <v/>
      </c>
      <c r="M581" s="3" t="n"/>
    </row>
    <row r="582">
      <c r="A582" s="2" t="n"/>
      <c r="B582" s="3" t="n"/>
      <c r="C582" s="3" t="n"/>
      <c r="D582" s="4">
        <f>IF(C582="","",IFERROR(VLOOKUP(C582,'Categorias'!$A$2:$B$101,2,FALSE),"Não classificado"))</f>
        <v/>
      </c>
      <c r="E582" s="3" t="n"/>
      <c r="F582" s="3" t="n"/>
      <c r="G582" s="3" t="n"/>
      <c r="H582" s="3" t="n"/>
      <c r="I582" s="2" t="n"/>
      <c r="J582" s="5" t="n"/>
      <c r="K582" s="6">
        <f>IF(A582="","",TEXT(A582,"mm/yyyy"))</f>
        <v/>
      </c>
      <c r="L582" s="7">
        <f>IF(J582="","",IF(OR(H582="Pago",H582="Recebido"),J582,0))</f>
        <v/>
      </c>
      <c r="M582" s="3" t="n"/>
    </row>
    <row r="583">
      <c r="A583" s="2" t="n"/>
      <c r="B583" s="3" t="n"/>
      <c r="C583" s="3" t="n"/>
      <c r="D583" s="8">
        <f>IF(C583="","",IFERROR(VLOOKUP(C583,'Categorias'!$A$2:$B$101,2,FALSE),"Não classificado"))</f>
        <v/>
      </c>
      <c r="E583" s="3" t="n"/>
      <c r="F583" s="3" t="n"/>
      <c r="G583" s="3" t="n"/>
      <c r="H583" s="3" t="n"/>
      <c r="I583" s="2" t="n"/>
      <c r="J583" s="5" t="n"/>
      <c r="K583" s="9">
        <f>IF(A583="","",TEXT(A583,"mm/yyyy"))</f>
        <v/>
      </c>
      <c r="L583" s="10">
        <f>IF(J583="","",IF(OR(H583="Pago",H583="Recebido"),J583,0))</f>
        <v/>
      </c>
      <c r="M583" s="3" t="n"/>
    </row>
    <row r="584">
      <c r="A584" s="2" t="n"/>
      <c r="B584" s="3" t="n"/>
      <c r="C584" s="3" t="n"/>
      <c r="D584" s="4">
        <f>IF(C584="","",IFERROR(VLOOKUP(C584,'Categorias'!$A$2:$B$101,2,FALSE),"Não classificado"))</f>
        <v/>
      </c>
      <c r="E584" s="3" t="n"/>
      <c r="F584" s="3" t="n"/>
      <c r="G584" s="3" t="n"/>
      <c r="H584" s="3" t="n"/>
      <c r="I584" s="2" t="n"/>
      <c r="J584" s="5" t="n"/>
      <c r="K584" s="6">
        <f>IF(A584="","",TEXT(A584,"mm/yyyy"))</f>
        <v/>
      </c>
      <c r="L584" s="7">
        <f>IF(J584="","",IF(OR(H584="Pago",H584="Recebido"),J584,0))</f>
        <v/>
      </c>
      <c r="M584" s="3" t="n"/>
    </row>
    <row r="585">
      <c r="A585" s="2" t="n"/>
      <c r="B585" s="3" t="n"/>
      <c r="C585" s="3" t="n"/>
      <c r="D585" s="8">
        <f>IF(C585="","",IFERROR(VLOOKUP(C585,'Categorias'!$A$2:$B$101,2,FALSE),"Não classificado"))</f>
        <v/>
      </c>
      <c r="E585" s="3" t="n"/>
      <c r="F585" s="3" t="n"/>
      <c r="G585" s="3" t="n"/>
      <c r="H585" s="3" t="n"/>
      <c r="I585" s="2" t="n"/>
      <c r="J585" s="5" t="n"/>
      <c r="K585" s="9">
        <f>IF(A585="","",TEXT(A585,"mm/yyyy"))</f>
        <v/>
      </c>
      <c r="L585" s="10">
        <f>IF(J585="","",IF(OR(H585="Pago",H585="Recebido"),J585,0))</f>
        <v/>
      </c>
      <c r="M585" s="3" t="n"/>
    </row>
    <row r="586">
      <c r="A586" s="2" t="n"/>
      <c r="B586" s="3" t="n"/>
      <c r="C586" s="3" t="n"/>
      <c r="D586" s="4">
        <f>IF(C586="","",IFERROR(VLOOKUP(C586,'Categorias'!$A$2:$B$101,2,FALSE),"Não classificado"))</f>
        <v/>
      </c>
      <c r="E586" s="3" t="n"/>
      <c r="F586" s="3" t="n"/>
      <c r="G586" s="3" t="n"/>
      <c r="H586" s="3" t="n"/>
      <c r="I586" s="2" t="n"/>
      <c r="J586" s="5" t="n"/>
      <c r="K586" s="6">
        <f>IF(A586="","",TEXT(A586,"mm/yyyy"))</f>
        <v/>
      </c>
      <c r="L586" s="7">
        <f>IF(J586="","",IF(OR(H586="Pago",H586="Recebido"),J586,0))</f>
        <v/>
      </c>
      <c r="M586" s="3" t="n"/>
    </row>
    <row r="587">
      <c r="A587" s="2" t="n"/>
      <c r="B587" s="3" t="n"/>
      <c r="C587" s="3" t="n"/>
      <c r="D587" s="8">
        <f>IF(C587="","",IFERROR(VLOOKUP(C587,'Categorias'!$A$2:$B$101,2,FALSE),"Não classificado"))</f>
        <v/>
      </c>
      <c r="E587" s="3" t="n"/>
      <c r="F587" s="3" t="n"/>
      <c r="G587" s="3" t="n"/>
      <c r="H587" s="3" t="n"/>
      <c r="I587" s="2" t="n"/>
      <c r="J587" s="5" t="n"/>
      <c r="K587" s="9">
        <f>IF(A587="","",TEXT(A587,"mm/yyyy"))</f>
        <v/>
      </c>
      <c r="L587" s="10">
        <f>IF(J587="","",IF(OR(H587="Pago",H587="Recebido"),J587,0))</f>
        <v/>
      </c>
      <c r="M587" s="3" t="n"/>
    </row>
    <row r="588">
      <c r="A588" s="2" t="n"/>
      <c r="B588" s="3" t="n"/>
      <c r="C588" s="3" t="n"/>
      <c r="D588" s="4">
        <f>IF(C588="","",IFERROR(VLOOKUP(C588,'Categorias'!$A$2:$B$101,2,FALSE),"Não classificado"))</f>
        <v/>
      </c>
      <c r="E588" s="3" t="n"/>
      <c r="F588" s="3" t="n"/>
      <c r="G588" s="3" t="n"/>
      <c r="H588" s="3" t="n"/>
      <c r="I588" s="2" t="n"/>
      <c r="J588" s="5" t="n"/>
      <c r="K588" s="6">
        <f>IF(A588="","",TEXT(A588,"mm/yyyy"))</f>
        <v/>
      </c>
      <c r="L588" s="7">
        <f>IF(J588="","",IF(OR(H588="Pago",H588="Recebido"),J588,0))</f>
        <v/>
      </c>
      <c r="M588" s="3" t="n"/>
    </row>
    <row r="589">
      <c r="A589" s="2" t="n"/>
      <c r="B589" s="3" t="n"/>
      <c r="C589" s="3" t="n"/>
      <c r="D589" s="8">
        <f>IF(C589="","",IFERROR(VLOOKUP(C589,'Categorias'!$A$2:$B$101,2,FALSE),"Não classificado"))</f>
        <v/>
      </c>
      <c r="E589" s="3" t="n"/>
      <c r="F589" s="3" t="n"/>
      <c r="G589" s="3" t="n"/>
      <c r="H589" s="3" t="n"/>
      <c r="I589" s="2" t="n"/>
      <c r="J589" s="5" t="n"/>
      <c r="K589" s="9">
        <f>IF(A589="","",TEXT(A589,"mm/yyyy"))</f>
        <v/>
      </c>
      <c r="L589" s="10">
        <f>IF(J589="","",IF(OR(H589="Pago",H589="Recebido"),J589,0))</f>
        <v/>
      </c>
      <c r="M589" s="3" t="n"/>
    </row>
    <row r="590">
      <c r="A590" s="2" t="n"/>
      <c r="B590" s="3" t="n"/>
      <c r="C590" s="3" t="n"/>
      <c r="D590" s="4">
        <f>IF(C590="","",IFERROR(VLOOKUP(C590,'Categorias'!$A$2:$B$101,2,FALSE),"Não classificado"))</f>
        <v/>
      </c>
      <c r="E590" s="3" t="n"/>
      <c r="F590" s="3" t="n"/>
      <c r="G590" s="3" t="n"/>
      <c r="H590" s="3" t="n"/>
      <c r="I590" s="2" t="n"/>
      <c r="J590" s="5" t="n"/>
      <c r="K590" s="6">
        <f>IF(A590="","",TEXT(A590,"mm/yyyy"))</f>
        <v/>
      </c>
      <c r="L590" s="7">
        <f>IF(J590="","",IF(OR(H590="Pago",H590="Recebido"),J590,0))</f>
        <v/>
      </c>
      <c r="M590" s="3" t="n"/>
    </row>
    <row r="591">
      <c r="A591" s="2" t="n"/>
      <c r="B591" s="3" t="n"/>
      <c r="C591" s="3" t="n"/>
      <c r="D591" s="8">
        <f>IF(C591="","",IFERROR(VLOOKUP(C591,'Categorias'!$A$2:$B$101,2,FALSE),"Não classificado"))</f>
        <v/>
      </c>
      <c r="E591" s="3" t="n"/>
      <c r="F591" s="3" t="n"/>
      <c r="G591" s="3" t="n"/>
      <c r="H591" s="3" t="n"/>
      <c r="I591" s="2" t="n"/>
      <c r="J591" s="5" t="n"/>
      <c r="K591" s="9">
        <f>IF(A591="","",TEXT(A591,"mm/yyyy"))</f>
        <v/>
      </c>
      <c r="L591" s="10">
        <f>IF(J591="","",IF(OR(H591="Pago",H591="Recebido"),J591,0))</f>
        <v/>
      </c>
      <c r="M591" s="3" t="n"/>
    </row>
    <row r="592">
      <c r="A592" s="2" t="n"/>
      <c r="B592" s="3" t="n"/>
      <c r="C592" s="3" t="n"/>
      <c r="D592" s="4">
        <f>IF(C592="","",IFERROR(VLOOKUP(C592,'Categorias'!$A$2:$B$101,2,FALSE),"Não classificado"))</f>
        <v/>
      </c>
      <c r="E592" s="3" t="n"/>
      <c r="F592" s="3" t="n"/>
      <c r="G592" s="3" t="n"/>
      <c r="H592" s="3" t="n"/>
      <c r="I592" s="2" t="n"/>
      <c r="J592" s="5" t="n"/>
      <c r="K592" s="6">
        <f>IF(A592="","",TEXT(A592,"mm/yyyy"))</f>
        <v/>
      </c>
      <c r="L592" s="7">
        <f>IF(J592="","",IF(OR(H592="Pago",H592="Recebido"),J592,0))</f>
        <v/>
      </c>
      <c r="M592" s="3" t="n"/>
    </row>
    <row r="593">
      <c r="A593" s="2" t="n"/>
      <c r="B593" s="3" t="n"/>
      <c r="C593" s="3" t="n"/>
      <c r="D593" s="8">
        <f>IF(C593="","",IFERROR(VLOOKUP(C593,'Categorias'!$A$2:$B$101,2,FALSE),"Não classificado"))</f>
        <v/>
      </c>
      <c r="E593" s="3" t="n"/>
      <c r="F593" s="3" t="n"/>
      <c r="G593" s="3" t="n"/>
      <c r="H593" s="3" t="n"/>
      <c r="I593" s="2" t="n"/>
      <c r="J593" s="5" t="n"/>
      <c r="K593" s="9">
        <f>IF(A593="","",TEXT(A593,"mm/yyyy"))</f>
        <v/>
      </c>
      <c r="L593" s="10">
        <f>IF(J593="","",IF(OR(H593="Pago",H593="Recebido"),J593,0))</f>
        <v/>
      </c>
      <c r="M593" s="3" t="n"/>
    </row>
    <row r="594">
      <c r="A594" s="2" t="n"/>
      <c r="B594" s="3" t="n"/>
      <c r="C594" s="3" t="n"/>
      <c r="D594" s="4">
        <f>IF(C594="","",IFERROR(VLOOKUP(C594,'Categorias'!$A$2:$B$101,2,FALSE),"Não classificado"))</f>
        <v/>
      </c>
      <c r="E594" s="3" t="n"/>
      <c r="F594" s="3" t="n"/>
      <c r="G594" s="3" t="n"/>
      <c r="H594" s="3" t="n"/>
      <c r="I594" s="2" t="n"/>
      <c r="J594" s="5" t="n"/>
      <c r="K594" s="6">
        <f>IF(A594="","",TEXT(A594,"mm/yyyy"))</f>
        <v/>
      </c>
      <c r="L594" s="7">
        <f>IF(J594="","",IF(OR(H594="Pago",H594="Recebido"),J594,0))</f>
        <v/>
      </c>
      <c r="M594" s="3" t="n"/>
    </row>
    <row r="595">
      <c r="A595" s="2" t="n"/>
      <c r="B595" s="3" t="n"/>
      <c r="C595" s="3" t="n"/>
      <c r="D595" s="8">
        <f>IF(C595="","",IFERROR(VLOOKUP(C595,'Categorias'!$A$2:$B$101,2,FALSE),"Não classificado"))</f>
        <v/>
      </c>
      <c r="E595" s="3" t="n"/>
      <c r="F595" s="3" t="n"/>
      <c r="G595" s="3" t="n"/>
      <c r="H595" s="3" t="n"/>
      <c r="I595" s="2" t="n"/>
      <c r="J595" s="5" t="n"/>
      <c r="K595" s="9">
        <f>IF(A595="","",TEXT(A595,"mm/yyyy"))</f>
        <v/>
      </c>
      <c r="L595" s="10">
        <f>IF(J595="","",IF(OR(H595="Pago",H595="Recebido"),J595,0))</f>
        <v/>
      </c>
      <c r="M595" s="3" t="n"/>
    </row>
    <row r="596">
      <c r="A596" s="2" t="n"/>
      <c r="B596" s="3" t="n"/>
      <c r="C596" s="3" t="n"/>
      <c r="D596" s="4">
        <f>IF(C596="","",IFERROR(VLOOKUP(C596,'Categorias'!$A$2:$B$101,2,FALSE),"Não classificado"))</f>
        <v/>
      </c>
      <c r="E596" s="3" t="n"/>
      <c r="F596" s="3" t="n"/>
      <c r="G596" s="3" t="n"/>
      <c r="H596" s="3" t="n"/>
      <c r="I596" s="2" t="n"/>
      <c r="J596" s="5" t="n"/>
      <c r="K596" s="6">
        <f>IF(A596="","",TEXT(A596,"mm/yyyy"))</f>
        <v/>
      </c>
      <c r="L596" s="7">
        <f>IF(J596="","",IF(OR(H596="Pago",H596="Recebido"),J596,0))</f>
        <v/>
      </c>
      <c r="M596" s="3" t="n"/>
    </row>
    <row r="597">
      <c r="A597" s="2" t="n"/>
      <c r="B597" s="3" t="n"/>
      <c r="C597" s="3" t="n"/>
      <c r="D597" s="8">
        <f>IF(C597="","",IFERROR(VLOOKUP(C597,'Categorias'!$A$2:$B$101,2,FALSE),"Não classificado"))</f>
        <v/>
      </c>
      <c r="E597" s="3" t="n"/>
      <c r="F597" s="3" t="n"/>
      <c r="G597" s="3" t="n"/>
      <c r="H597" s="3" t="n"/>
      <c r="I597" s="2" t="n"/>
      <c r="J597" s="5" t="n"/>
      <c r="K597" s="9">
        <f>IF(A597="","",TEXT(A597,"mm/yyyy"))</f>
        <v/>
      </c>
      <c r="L597" s="10">
        <f>IF(J597="","",IF(OR(H597="Pago",H597="Recebido"),J597,0))</f>
        <v/>
      </c>
      <c r="M597" s="3" t="n"/>
    </row>
    <row r="598">
      <c r="A598" s="2" t="n"/>
      <c r="B598" s="3" t="n"/>
      <c r="C598" s="3" t="n"/>
      <c r="D598" s="4">
        <f>IF(C598="","",IFERROR(VLOOKUP(C598,'Categorias'!$A$2:$B$101,2,FALSE),"Não classificado"))</f>
        <v/>
      </c>
      <c r="E598" s="3" t="n"/>
      <c r="F598" s="3" t="n"/>
      <c r="G598" s="3" t="n"/>
      <c r="H598" s="3" t="n"/>
      <c r="I598" s="2" t="n"/>
      <c r="J598" s="5" t="n"/>
      <c r="K598" s="6">
        <f>IF(A598="","",TEXT(A598,"mm/yyyy"))</f>
        <v/>
      </c>
      <c r="L598" s="7">
        <f>IF(J598="","",IF(OR(H598="Pago",H598="Recebido"),J598,0))</f>
        <v/>
      </c>
      <c r="M598" s="3" t="n"/>
    </row>
    <row r="599">
      <c r="A599" s="2" t="n"/>
      <c r="B599" s="3" t="n"/>
      <c r="C599" s="3" t="n"/>
      <c r="D599" s="8">
        <f>IF(C599="","",IFERROR(VLOOKUP(C599,'Categorias'!$A$2:$B$101,2,FALSE),"Não classificado"))</f>
        <v/>
      </c>
      <c r="E599" s="3" t="n"/>
      <c r="F599" s="3" t="n"/>
      <c r="G599" s="3" t="n"/>
      <c r="H599" s="3" t="n"/>
      <c r="I599" s="2" t="n"/>
      <c r="J599" s="5" t="n"/>
      <c r="K599" s="9">
        <f>IF(A599="","",TEXT(A599,"mm/yyyy"))</f>
        <v/>
      </c>
      <c r="L599" s="10">
        <f>IF(J599="","",IF(OR(H599="Pago",H599="Recebido"),J599,0))</f>
        <v/>
      </c>
      <c r="M599" s="3" t="n"/>
    </row>
    <row r="600">
      <c r="A600" s="2" t="n"/>
      <c r="B600" s="3" t="n"/>
      <c r="C600" s="3" t="n"/>
      <c r="D600" s="4">
        <f>IF(C600="","",IFERROR(VLOOKUP(C600,'Categorias'!$A$2:$B$101,2,FALSE),"Não classificado"))</f>
        <v/>
      </c>
      <c r="E600" s="3" t="n"/>
      <c r="F600" s="3" t="n"/>
      <c r="G600" s="3" t="n"/>
      <c r="H600" s="3" t="n"/>
      <c r="I600" s="2" t="n"/>
      <c r="J600" s="5" t="n"/>
      <c r="K600" s="6">
        <f>IF(A600="","",TEXT(A600,"mm/yyyy"))</f>
        <v/>
      </c>
      <c r="L600" s="7">
        <f>IF(J600="","",IF(OR(H600="Pago",H600="Recebido"),J600,0))</f>
        <v/>
      </c>
      <c r="M600" s="3" t="n"/>
    </row>
    <row r="601">
      <c r="A601" s="2" t="n"/>
      <c r="B601" s="3" t="n"/>
      <c r="C601" s="3" t="n"/>
      <c r="D601" s="8">
        <f>IF(C601="","",IFERROR(VLOOKUP(C601,'Categorias'!$A$2:$B$101,2,FALSE),"Não classificado"))</f>
        <v/>
      </c>
      <c r="E601" s="3" t="n"/>
      <c r="F601" s="3" t="n"/>
      <c r="G601" s="3" t="n"/>
      <c r="H601" s="3" t="n"/>
      <c r="I601" s="2" t="n"/>
      <c r="J601" s="5" t="n"/>
      <c r="K601" s="9">
        <f>IF(A601="","",TEXT(A601,"mm/yyyy"))</f>
        <v/>
      </c>
      <c r="L601" s="10">
        <f>IF(J601="","",IF(OR(H601="Pago",H601="Recebido"),J601,0))</f>
        <v/>
      </c>
      <c r="M601" s="3" t="n"/>
    </row>
    <row r="602">
      <c r="A602" s="2" t="n"/>
      <c r="B602" s="3" t="n"/>
      <c r="C602" s="3" t="n"/>
      <c r="D602" s="4">
        <f>IF(C602="","",IFERROR(VLOOKUP(C602,'Categorias'!$A$2:$B$101,2,FALSE),"Não classificado"))</f>
        <v/>
      </c>
      <c r="E602" s="3" t="n"/>
      <c r="F602" s="3" t="n"/>
      <c r="G602" s="3" t="n"/>
      <c r="H602" s="3" t="n"/>
      <c r="I602" s="2" t="n"/>
      <c r="J602" s="5" t="n"/>
      <c r="K602" s="6">
        <f>IF(A602="","",TEXT(A602,"mm/yyyy"))</f>
        <v/>
      </c>
      <c r="L602" s="7">
        <f>IF(J602="","",IF(OR(H602="Pago",H602="Recebido"),J602,0))</f>
        <v/>
      </c>
      <c r="M602" s="3" t="n"/>
    </row>
    <row r="603">
      <c r="A603" s="2" t="n"/>
      <c r="B603" s="3" t="n"/>
      <c r="C603" s="3" t="n"/>
      <c r="D603" s="8">
        <f>IF(C603="","",IFERROR(VLOOKUP(C603,'Categorias'!$A$2:$B$101,2,FALSE),"Não classificado"))</f>
        <v/>
      </c>
      <c r="E603" s="3" t="n"/>
      <c r="F603" s="3" t="n"/>
      <c r="G603" s="3" t="n"/>
      <c r="H603" s="3" t="n"/>
      <c r="I603" s="2" t="n"/>
      <c r="J603" s="5" t="n"/>
      <c r="K603" s="9">
        <f>IF(A603="","",TEXT(A603,"mm/yyyy"))</f>
        <v/>
      </c>
      <c r="L603" s="10">
        <f>IF(J603="","",IF(OR(H603="Pago",H603="Recebido"),J603,0))</f>
        <v/>
      </c>
      <c r="M603" s="3" t="n"/>
    </row>
    <row r="604">
      <c r="A604" s="2" t="n"/>
      <c r="B604" s="3" t="n"/>
      <c r="C604" s="3" t="n"/>
      <c r="D604" s="4">
        <f>IF(C604="","",IFERROR(VLOOKUP(C604,'Categorias'!$A$2:$B$101,2,FALSE),"Não classificado"))</f>
        <v/>
      </c>
      <c r="E604" s="3" t="n"/>
      <c r="F604" s="3" t="n"/>
      <c r="G604" s="3" t="n"/>
      <c r="H604" s="3" t="n"/>
      <c r="I604" s="2" t="n"/>
      <c r="J604" s="5" t="n"/>
      <c r="K604" s="6">
        <f>IF(A604="","",TEXT(A604,"mm/yyyy"))</f>
        <v/>
      </c>
      <c r="L604" s="7">
        <f>IF(J604="","",IF(OR(H604="Pago",H604="Recebido"),J604,0))</f>
        <v/>
      </c>
      <c r="M604" s="3" t="n"/>
    </row>
    <row r="605">
      <c r="A605" s="2" t="n"/>
      <c r="B605" s="3" t="n"/>
      <c r="C605" s="3" t="n"/>
      <c r="D605" s="8">
        <f>IF(C605="","",IFERROR(VLOOKUP(C605,'Categorias'!$A$2:$B$101,2,FALSE),"Não classificado"))</f>
        <v/>
      </c>
      <c r="E605" s="3" t="n"/>
      <c r="F605" s="3" t="n"/>
      <c r="G605" s="3" t="n"/>
      <c r="H605" s="3" t="n"/>
      <c r="I605" s="2" t="n"/>
      <c r="J605" s="5" t="n"/>
      <c r="K605" s="9">
        <f>IF(A605="","",TEXT(A605,"mm/yyyy"))</f>
        <v/>
      </c>
      <c r="L605" s="10">
        <f>IF(J605="","",IF(OR(H605="Pago",H605="Recebido"),J605,0))</f>
        <v/>
      </c>
      <c r="M605" s="3" t="n"/>
    </row>
    <row r="606">
      <c r="A606" s="2" t="n"/>
      <c r="B606" s="3" t="n"/>
      <c r="C606" s="3" t="n"/>
      <c r="D606" s="4">
        <f>IF(C606="","",IFERROR(VLOOKUP(C606,'Categorias'!$A$2:$B$101,2,FALSE),"Não classificado"))</f>
        <v/>
      </c>
      <c r="E606" s="3" t="n"/>
      <c r="F606" s="3" t="n"/>
      <c r="G606" s="3" t="n"/>
      <c r="H606" s="3" t="n"/>
      <c r="I606" s="2" t="n"/>
      <c r="J606" s="5" t="n"/>
      <c r="K606" s="6">
        <f>IF(A606="","",TEXT(A606,"mm/yyyy"))</f>
        <v/>
      </c>
      <c r="L606" s="7">
        <f>IF(J606="","",IF(OR(H606="Pago",H606="Recebido"),J606,0))</f>
        <v/>
      </c>
      <c r="M606" s="3" t="n"/>
    </row>
    <row r="607">
      <c r="A607" s="2" t="n"/>
      <c r="B607" s="3" t="n"/>
      <c r="C607" s="3" t="n"/>
      <c r="D607" s="8">
        <f>IF(C607="","",IFERROR(VLOOKUP(C607,'Categorias'!$A$2:$B$101,2,FALSE),"Não classificado"))</f>
        <v/>
      </c>
      <c r="E607" s="3" t="n"/>
      <c r="F607" s="3" t="n"/>
      <c r="G607" s="3" t="n"/>
      <c r="H607" s="3" t="n"/>
      <c r="I607" s="2" t="n"/>
      <c r="J607" s="5" t="n"/>
      <c r="K607" s="9">
        <f>IF(A607="","",TEXT(A607,"mm/yyyy"))</f>
        <v/>
      </c>
      <c r="L607" s="10">
        <f>IF(J607="","",IF(OR(H607="Pago",H607="Recebido"),J607,0))</f>
        <v/>
      </c>
      <c r="M607" s="3" t="n"/>
    </row>
    <row r="608">
      <c r="A608" s="2" t="n"/>
      <c r="B608" s="3" t="n"/>
      <c r="C608" s="3" t="n"/>
      <c r="D608" s="4">
        <f>IF(C608="","",IFERROR(VLOOKUP(C608,'Categorias'!$A$2:$B$101,2,FALSE),"Não classificado"))</f>
        <v/>
      </c>
      <c r="E608" s="3" t="n"/>
      <c r="F608" s="3" t="n"/>
      <c r="G608" s="3" t="n"/>
      <c r="H608" s="3" t="n"/>
      <c r="I608" s="2" t="n"/>
      <c r="J608" s="5" t="n"/>
      <c r="K608" s="6">
        <f>IF(A608="","",TEXT(A608,"mm/yyyy"))</f>
        <v/>
      </c>
      <c r="L608" s="7">
        <f>IF(J608="","",IF(OR(H608="Pago",H608="Recebido"),J608,0))</f>
        <v/>
      </c>
      <c r="M608" s="3" t="n"/>
    </row>
    <row r="609">
      <c r="A609" s="2" t="n"/>
      <c r="B609" s="3" t="n"/>
      <c r="C609" s="3" t="n"/>
      <c r="D609" s="8">
        <f>IF(C609="","",IFERROR(VLOOKUP(C609,'Categorias'!$A$2:$B$101,2,FALSE),"Não classificado"))</f>
        <v/>
      </c>
      <c r="E609" s="3" t="n"/>
      <c r="F609" s="3" t="n"/>
      <c r="G609" s="3" t="n"/>
      <c r="H609" s="3" t="n"/>
      <c r="I609" s="2" t="n"/>
      <c r="J609" s="5" t="n"/>
      <c r="K609" s="9">
        <f>IF(A609="","",TEXT(A609,"mm/yyyy"))</f>
        <v/>
      </c>
      <c r="L609" s="10">
        <f>IF(J609="","",IF(OR(H609="Pago",H609="Recebido"),J609,0))</f>
        <v/>
      </c>
      <c r="M609" s="3" t="n"/>
    </row>
    <row r="610">
      <c r="A610" s="2" t="n"/>
      <c r="B610" s="3" t="n"/>
      <c r="C610" s="3" t="n"/>
      <c r="D610" s="4">
        <f>IF(C610="","",IFERROR(VLOOKUP(C610,'Categorias'!$A$2:$B$101,2,FALSE),"Não classificado"))</f>
        <v/>
      </c>
      <c r="E610" s="3" t="n"/>
      <c r="F610" s="3" t="n"/>
      <c r="G610" s="3" t="n"/>
      <c r="H610" s="3" t="n"/>
      <c r="I610" s="2" t="n"/>
      <c r="J610" s="5" t="n"/>
      <c r="K610" s="6">
        <f>IF(A610="","",TEXT(A610,"mm/yyyy"))</f>
        <v/>
      </c>
      <c r="L610" s="7">
        <f>IF(J610="","",IF(OR(H610="Pago",H610="Recebido"),J610,0))</f>
        <v/>
      </c>
      <c r="M610" s="3" t="n"/>
    </row>
    <row r="611">
      <c r="A611" s="2" t="n"/>
      <c r="B611" s="3" t="n"/>
      <c r="C611" s="3" t="n"/>
      <c r="D611" s="8">
        <f>IF(C611="","",IFERROR(VLOOKUP(C611,'Categorias'!$A$2:$B$101,2,FALSE),"Não classificado"))</f>
        <v/>
      </c>
      <c r="E611" s="3" t="n"/>
      <c r="F611" s="3" t="n"/>
      <c r="G611" s="3" t="n"/>
      <c r="H611" s="3" t="n"/>
      <c r="I611" s="2" t="n"/>
      <c r="J611" s="5" t="n"/>
      <c r="K611" s="9">
        <f>IF(A611="","",TEXT(A611,"mm/yyyy"))</f>
        <v/>
      </c>
      <c r="L611" s="10">
        <f>IF(J611="","",IF(OR(H611="Pago",H611="Recebido"),J611,0))</f>
        <v/>
      </c>
      <c r="M611" s="3" t="n"/>
    </row>
    <row r="612">
      <c r="A612" s="2" t="n"/>
      <c r="B612" s="3" t="n"/>
      <c r="C612" s="3" t="n"/>
      <c r="D612" s="4">
        <f>IF(C612="","",IFERROR(VLOOKUP(C612,'Categorias'!$A$2:$B$101,2,FALSE),"Não classificado"))</f>
        <v/>
      </c>
      <c r="E612" s="3" t="n"/>
      <c r="F612" s="3" t="n"/>
      <c r="G612" s="3" t="n"/>
      <c r="H612" s="3" t="n"/>
      <c r="I612" s="2" t="n"/>
      <c r="J612" s="5" t="n"/>
      <c r="K612" s="6">
        <f>IF(A612="","",TEXT(A612,"mm/yyyy"))</f>
        <v/>
      </c>
      <c r="L612" s="7">
        <f>IF(J612="","",IF(OR(H612="Pago",H612="Recebido"),J612,0))</f>
        <v/>
      </c>
      <c r="M612" s="3" t="n"/>
    </row>
    <row r="613">
      <c r="A613" s="2" t="n"/>
      <c r="B613" s="3" t="n"/>
      <c r="C613" s="3" t="n"/>
      <c r="D613" s="8">
        <f>IF(C613="","",IFERROR(VLOOKUP(C613,'Categorias'!$A$2:$B$101,2,FALSE),"Não classificado"))</f>
        <v/>
      </c>
      <c r="E613" s="3" t="n"/>
      <c r="F613" s="3" t="n"/>
      <c r="G613" s="3" t="n"/>
      <c r="H613" s="3" t="n"/>
      <c r="I613" s="2" t="n"/>
      <c r="J613" s="5" t="n"/>
      <c r="K613" s="9">
        <f>IF(A613="","",TEXT(A613,"mm/yyyy"))</f>
        <v/>
      </c>
      <c r="L613" s="10">
        <f>IF(J613="","",IF(OR(H613="Pago",H613="Recebido"),J613,0))</f>
        <v/>
      </c>
      <c r="M613" s="3" t="n"/>
    </row>
    <row r="614">
      <c r="A614" s="2" t="n"/>
      <c r="B614" s="3" t="n"/>
      <c r="C614" s="3" t="n"/>
      <c r="D614" s="4">
        <f>IF(C614="","",IFERROR(VLOOKUP(C614,'Categorias'!$A$2:$B$101,2,FALSE),"Não classificado"))</f>
        <v/>
      </c>
      <c r="E614" s="3" t="n"/>
      <c r="F614" s="3" t="n"/>
      <c r="G614" s="3" t="n"/>
      <c r="H614" s="3" t="n"/>
      <c r="I614" s="2" t="n"/>
      <c r="J614" s="5" t="n"/>
      <c r="K614" s="6">
        <f>IF(A614="","",TEXT(A614,"mm/yyyy"))</f>
        <v/>
      </c>
      <c r="L614" s="7">
        <f>IF(J614="","",IF(OR(H614="Pago",H614="Recebido"),J614,0))</f>
        <v/>
      </c>
      <c r="M614" s="3" t="n"/>
    </row>
    <row r="615">
      <c r="A615" s="2" t="n"/>
      <c r="B615" s="3" t="n"/>
      <c r="C615" s="3" t="n"/>
      <c r="D615" s="8">
        <f>IF(C615="","",IFERROR(VLOOKUP(C615,'Categorias'!$A$2:$B$101,2,FALSE),"Não classificado"))</f>
        <v/>
      </c>
      <c r="E615" s="3" t="n"/>
      <c r="F615" s="3" t="n"/>
      <c r="G615" s="3" t="n"/>
      <c r="H615" s="3" t="n"/>
      <c r="I615" s="2" t="n"/>
      <c r="J615" s="5" t="n"/>
      <c r="K615" s="9">
        <f>IF(A615="","",TEXT(A615,"mm/yyyy"))</f>
        <v/>
      </c>
      <c r="L615" s="10">
        <f>IF(J615="","",IF(OR(H615="Pago",H615="Recebido"),J615,0))</f>
        <v/>
      </c>
      <c r="M615" s="3" t="n"/>
    </row>
    <row r="616">
      <c r="A616" s="2" t="n"/>
      <c r="B616" s="3" t="n"/>
      <c r="C616" s="3" t="n"/>
      <c r="D616" s="4">
        <f>IF(C616="","",IFERROR(VLOOKUP(C616,'Categorias'!$A$2:$B$101,2,FALSE),"Não classificado"))</f>
        <v/>
      </c>
      <c r="E616" s="3" t="n"/>
      <c r="F616" s="3" t="n"/>
      <c r="G616" s="3" t="n"/>
      <c r="H616" s="3" t="n"/>
      <c r="I616" s="2" t="n"/>
      <c r="J616" s="5" t="n"/>
      <c r="K616" s="6">
        <f>IF(A616="","",TEXT(A616,"mm/yyyy"))</f>
        <v/>
      </c>
      <c r="L616" s="7">
        <f>IF(J616="","",IF(OR(H616="Pago",H616="Recebido"),J616,0))</f>
        <v/>
      </c>
      <c r="M616" s="3" t="n"/>
    </row>
    <row r="617">
      <c r="A617" s="2" t="n"/>
      <c r="B617" s="3" t="n"/>
      <c r="C617" s="3" t="n"/>
      <c r="D617" s="8">
        <f>IF(C617="","",IFERROR(VLOOKUP(C617,'Categorias'!$A$2:$B$101,2,FALSE),"Não classificado"))</f>
        <v/>
      </c>
      <c r="E617" s="3" t="n"/>
      <c r="F617" s="3" t="n"/>
      <c r="G617" s="3" t="n"/>
      <c r="H617" s="3" t="n"/>
      <c r="I617" s="2" t="n"/>
      <c r="J617" s="5" t="n"/>
      <c r="K617" s="9">
        <f>IF(A617="","",TEXT(A617,"mm/yyyy"))</f>
        <v/>
      </c>
      <c r="L617" s="10">
        <f>IF(J617="","",IF(OR(H617="Pago",H617="Recebido"),J617,0))</f>
        <v/>
      </c>
      <c r="M617" s="3" t="n"/>
    </row>
    <row r="618">
      <c r="A618" s="2" t="n"/>
      <c r="B618" s="3" t="n"/>
      <c r="C618" s="3" t="n"/>
      <c r="D618" s="4">
        <f>IF(C618="","",IFERROR(VLOOKUP(C618,'Categorias'!$A$2:$B$101,2,FALSE),"Não classificado"))</f>
        <v/>
      </c>
      <c r="E618" s="3" t="n"/>
      <c r="F618" s="3" t="n"/>
      <c r="G618" s="3" t="n"/>
      <c r="H618" s="3" t="n"/>
      <c r="I618" s="2" t="n"/>
      <c r="J618" s="5" t="n"/>
      <c r="K618" s="6">
        <f>IF(A618="","",TEXT(A618,"mm/yyyy"))</f>
        <v/>
      </c>
      <c r="L618" s="7">
        <f>IF(J618="","",IF(OR(H618="Pago",H618="Recebido"),J618,0))</f>
        <v/>
      </c>
      <c r="M618" s="3" t="n"/>
    </row>
    <row r="619">
      <c r="A619" s="2" t="n"/>
      <c r="B619" s="3" t="n"/>
      <c r="C619" s="3" t="n"/>
      <c r="D619" s="8">
        <f>IF(C619="","",IFERROR(VLOOKUP(C619,'Categorias'!$A$2:$B$101,2,FALSE),"Não classificado"))</f>
        <v/>
      </c>
      <c r="E619" s="3" t="n"/>
      <c r="F619" s="3" t="n"/>
      <c r="G619" s="3" t="n"/>
      <c r="H619" s="3" t="n"/>
      <c r="I619" s="2" t="n"/>
      <c r="J619" s="5" t="n"/>
      <c r="K619" s="9">
        <f>IF(A619="","",TEXT(A619,"mm/yyyy"))</f>
        <v/>
      </c>
      <c r="L619" s="10">
        <f>IF(J619="","",IF(OR(H619="Pago",H619="Recebido"),J619,0))</f>
        <v/>
      </c>
      <c r="M619" s="3" t="n"/>
    </row>
    <row r="620">
      <c r="A620" s="2" t="n"/>
      <c r="B620" s="3" t="n"/>
      <c r="C620" s="3" t="n"/>
      <c r="D620" s="4">
        <f>IF(C620="","",IFERROR(VLOOKUP(C620,'Categorias'!$A$2:$B$101,2,FALSE),"Não classificado"))</f>
        <v/>
      </c>
      <c r="E620" s="3" t="n"/>
      <c r="F620" s="3" t="n"/>
      <c r="G620" s="3" t="n"/>
      <c r="H620" s="3" t="n"/>
      <c r="I620" s="2" t="n"/>
      <c r="J620" s="5" t="n"/>
      <c r="K620" s="6">
        <f>IF(A620="","",TEXT(A620,"mm/yyyy"))</f>
        <v/>
      </c>
      <c r="L620" s="7">
        <f>IF(J620="","",IF(OR(H620="Pago",H620="Recebido"),J620,0))</f>
        <v/>
      </c>
      <c r="M620" s="3" t="n"/>
    </row>
    <row r="621">
      <c r="A621" s="2" t="n"/>
      <c r="B621" s="3" t="n"/>
      <c r="C621" s="3" t="n"/>
      <c r="D621" s="8">
        <f>IF(C621="","",IFERROR(VLOOKUP(C621,'Categorias'!$A$2:$B$101,2,FALSE),"Não classificado"))</f>
        <v/>
      </c>
      <c r="E621" s="3" t="n"/>
      <c r="F621" s="3" t="n"/>
      <c r="G621" s="3" t="n"/>
      <c r="H621" s="3" t="n"/>
      <c r="I621" s="2" t="n"/>
      <c r="J621" s="5" t="n"/>
      <c r="K621" s="9">
        <f>IF(A621="","",TEXT(A621,"mm/yyyy"))</f>
        <v/>
      </c>
      <c r="L621" s="10">
        <f>IF(J621="","",IF(OR(H621="Pago",H621="Recebido"),J621,0))</f>
        <v/>
      </c>
      <c r="M621" s="3" t="n"/>
    </row>
    <row r="622">
      <c r="A622" s="2" t="n"/>
      <c r="B622" s="3" t="n"/>
      <c r="C622" s="3" t="n"/>
      <c r="D622" s="4">
        <f>IF(C622="","",IFERROR(VLOOKUP(C622,'Categorias'!$A$2:$B$101,2,FALSE),"Não classificado"))</f>
        <v/>
      </c>
      <c r="E622" s="3" t="n"/>
      <c r="F622" s="3" t="n"/>
      <c r="G622" s="3" t="n"/>
      <c r="H622" s="3" t="n"/>
      <c r="I622" s="2" t="n"/>
      <c r="J622" s="5" t="n"/>
      <c r="K622" s="6">
        <f>IF(A622="","",TEXT(A622,"mm/yyyy"))</f>
        <v/>
      </c>
      <c r="L622" s="7">
        <f>IF(J622="","",IF(OR(H622="Pago",H622="Recebido"),J622,0))</f>
        <v/>
      </c>
      <c r="M622" s="3" t="n"/>
    </row>
    <row r="623">
      <c r="A623" s="2" t="n"/>
      <c r="B623" s="3" t="n"/>
      <c r="C623" s="3" t="n"/>
      <c r="D623" s="8">
        <f>IF(C623="","",IFERROR(VLOOKUP(C623,'Categorias'!$A$2:$B$101,2,FALSE),"Não classificado"))</f>
        <v/>
      </c>
      <c r="E623" s="3" t="n"/>
      <c r="F623" s="3" t="n"/>
      <c r="G623" s="3" t="n"/>
      <c r="H623" s="3" t="n"/>
      <c r="I623" s="2" t="n"/>
      <c r="J623" s="5" t="n"/>
      <c r="K623" s="9">
        <f>IF(A623="","",TEXT(A623,"mm/yyyy"))</f>
        <v/>
      </c>
      <c r="L623" s="10">
        <f>IF(J623="","",IF(OR(H623="Pago",H623="Recebido"),J623,0))</f>
        <v/>
      </c>
      <c r="M623" s="3" t="n"/>
    </row>
    <row r="624">
      <c r="A624" s="2" t="n"/>
      <c r="B624" s="3" t="n"/>
      <c r="C624" s="3" t="n"/>
      <c r="D624" s="4">
        <f>IF(C624="","",IFERROR(VLOOKUP(C624,'Categorias'!$A$2:$B$101,2,FALSE),"Não classificado"))</f>
        <v/>
      </c>
      <c r="E624" s="3" t="n"/>
      <c r="F624" s="3" t="n"/>
      <c r="G624" s="3" t="n"/>
      <c r="H624" s="3" t="n"/>
      <c r="I624" s="2" t="n"/>
      <c r="J624" s="5" t="n"/>
      <c r="K624" s="6">
        <f>IF(A624="","",TEXT(A624,"mm/yyyy"))</f>
        <v/>
      </c>
      <c r="L624" s="7">
        <f>IF(J624="","",IF(OR(H624="Pago",H624="Recebido"),J624,0))</f>
        <v/>
      </c>
      <c r="M624" s="3" t="n"/>
    </row>
    <row r="625">
      <c r="A625" s="2" t="n"/>
      <c r="B625" s="3" t="n"/>
      <c r="C625" s="3" t="n"/>
      <c r="D625" s="8">
        <f>IF(C625="","",IFERROR(VLOOKUP(C625,'Categorias'!$A$2:$B$101,2,FALSE),"Não classificado"))</f>
        <v/>
      </c>
      <c r="E625" s="3" t="n"/>
      <c r="F625" s="3" t="n"/>
      <c r="G625" s="3" t="n"/>
      <c r="H625" s="3" t="n"/>
      <c r="I625" s="2" t="n"/>
      <c r="J625" s="5" t="n"/>
      <c r="K625" s="9">
        <f>IF(A625="","",TEXT(A625,"mm/yyyy"))</f>
        <v/>
      </c>
      <c r="L625" s="10">
        <f>IF(J625="","",IF(OR(H625="Pago",H625="Recebido"),J625,0))</f>
        <v/>
      </c>
      <c r="M625" s="3" t="n"/>
    </row>
    <row r="626">
      <c r="A626" s="2" t="n"/>
      <c r="B626" s="3" t="n"/>
      <c r="C626" s="3" t="n"/>
      <c r="D626" s="4">
        <f>IF(C626="","",IFERROR(VLOOKUP(C626,'Categorias'!$A$2:$B$101,2,FALSE),"Não classificado"))</f>
        <v/>
      </c>
      <c r="E626" s="3" t="n"/>
      <c r="F626" s="3" t="n"/>
      <c r="G626" s="3" t="n"/>
      <c r="H626" s="3" t="n"/>
      <c r="I626" s="2" t="n"/>
      <c r="J626" s="5" t="n"/>
      <c r="K626" s="6">
        <f>IF(A626="","",TEXT(A626,"mm/yyyy"))</f>
        <v/>
      </c>
      <c r="L626" s="7">
        <f>IF(J626="","",IF(OR(H626="Pago",H626="Recebido"),J626,0))</f>
        <v/>
      </c>
      <c r="M626" s="3" t="n"/>
    </row>
    <row r="627">
      <c r="A627" s="2" t="n"/>
      <c r="B627" s="3" t="n"/>
      <c r="C627" s="3" t="n"/>
      <c r="D627" s="8">
        <f>IF(C627="","",IFERROR(VLOOKUP(C627,'Categorias'!$A$2:$B$101,2,FALSE),"Não classificado"))</f>
        <v/>
      </c>
      <c r="E627" s="3" t="n"/>
      <c r="F627" s="3" t="n"/>
      <c r="G627" s="3" t="n"/>
      <c r="H627" s="3" t="n"/>
      <c r="I627" s="2" t="n"/>
      <c r="J627" s="5" t="n"/>
      <c r="K627" s="9">
        <f>IF(A627="","",TEXT(A627,"mm/yyyy"))</f>
        <v/>
      </c>
      <c r="L627" s="10">
        <f>IF(J627="","",IF(OR(H627="Pago",H627="Recebido"),J627,0))</f>
        <v/>
      </c>
      <c r="M627" s="3" t="n"/>
    </row>
    <row r="628">
      <c r="A628" s="2" t="n"/>
      <c r="B628" s="3" t="n"/>
      <c r="C628" s="3" t="n"/>
      <c r="D628" s="4">
        <f>IF(C628="","",IFERROR(VLOOKUP(C628,'Categorias'!$A$2:$B$101,2,FALSE),"Não classificado"))</f>
        <v/>
      </c>
      <c r="E628" s="3" t="n"/>
      <c r="F628" s="3" t="n"/>
      <c r="G628" s="3" t="n"/>
      <c r="H628" s="3" t="n"/>
      <c r="I628" s="2" t="n"/>
      <c r="J628" s="5" t="n"/>
      <c r="K628" s="6">
        <f>IF(A628="","",TEXT(A628,"mm/yyyy"))</f>
        <v/>
      </c>
      <c r="L628" s="7">
        <f>IF(J628="","",IF(OR(H628="Pago",H628="Recebido"),J628,0))</f>
        <v/>
      </c>
      <c r="M628" s="3" t="n"/>
    </row>
    <row r="629">
      <c r="A629" s="2" t="n"/>
      <c r="B629" s="3" t="n"/>
      <c r="C629" s="3" t="n"/>
      <c r="D629" s="8">
        <f>IF(C629="","",IFERROR(VLOOKUP(C629,'Categorias'!$A$2:$B$101,2,FALSE),"Não classificado"))</f>
        <v/>
      </c>
      <c r="E629" s="3" t="n"/>
      <c r="F629" s="3" t="n"/>
      <c r="G629" s="3" t="n"/>
      <c r="H629" s="3" t="n"/>
      <c r="I629" s="2" t="n"/>
      <c r="J629" s="5" t="n"/>
      <c r="K629" s="9">
        <f>IF(A629="","",TEXT(A629,"mm/yyyy"))</f>
        <v/>
      </c>
      <c r="L629" s="10">
        <f>IF(J629="","",IF(OR(H629="Pago",H629="Recebido"),J629,0))</f>
        <v/>
      </c>
      <c r="M629" s="3" t="n"/>
    </row>
    <row r="630">
      <c r="A630" s="2" t="n"/>
      <c r="B630" s="3" t="n"/>
      <c r="C630" s="3" t="n"/>
      <c r="D630" s="4">
        <f>IF(C630="","",IFERROR(VLOOKUP(C630,'Categorias'!$A$2:$B$101,2,FALSE),"Não classificado"))</f>
        <v/>
      </c>
      <c r="E630" s="3" t="n"/>
      <c r="F630" s="3" t="n"/>
      <c r="G630" s="3" t="n"/>
      <c r="H630" s="3" t="n"/>
      <c r="I630" s="2" t="n"/>
      <c r="J630" s="5" t="n"/>
      <c r="K630" s="6">
        <f>IF(A630="","",TEXT(A630,"mm/yyyy"))</f>
        <v/>
      </c>
      <c r="L630" s="7">
        <f>IF(J630="","",IF(OR(H630="Pago",H630="Recebido"),J630,0))</f>
        <v/>
      </c>
      <c r="M630" s="3" t="n"/>
    </row>
    <row r="631">
      <c r="A631" s="2" t="n"/>
      <c r="B631" s="3" t="n"/>
      <c r="C631" s="3" t="n"/>
      <c r="D631" s="8">
        <f>IF(C631="","",IFERROR(VLOOKUP(C631,'Categorias'!$A$2:$B$101,2,FALSE),"Não classificado"))</f>
        <v/>
      </c>
      <c r="E631" s="3" t="n"/>
      <c r="F631" s="3" t="n"/>
      <c r="G631" s="3" t="n"/>
      <c r="H631" s="3" t="n"/>
      <c r="I631" s="2" t="n"/>
      <c r="J631" s="5" t="n"/>
      <c r="K631" s="9">
        <f>IF(A631="","",TEXT(A631,"mm/yyyy"))</f>
        <v/>
      </c>
      <c r="L631" s="10">
        <f>IF(J631="","",IF(OR(H631="Pago",H631="Recebido"),J631,0))</f>
        <v/>
      </c>
      <c r="M631" s="3" t="n"/>
    </row>
    <row r="632">
      <c r="A632" s="2" t="n"/>
      <c r="B632" s="3" t="n"/>
      <c r="C632" s="3" t="n"/>
      <c r="D632" s="4">
        <f>IF(C632="","",IFERROR(VLOOKUP(C632,'Categorias'!$A$2:$B$101,2,FALSE),"Não classificado"))</f>
        <v/>
      </c>
      <c r="E632" s="3" t="n"/>
      <c r="F632" s="3" t="n"/>
      <c r="G632" s="3" t="n"/>
      <c r="H632" s="3" t="n"/>
      <c r="I632" s="2" t="n"/>
      <c r="J632" s="5" t="n"/>
      <c r="K632" s="6">
        <f>IF(A632="","",TEXT(A632,"mm/yyyy"))</f>
        <v/>
      </c>
      <c r="L632" s="7">
        <f>IF(J632="","",IF(OR(H632="Pago",H632="Recebido"),J632,0))</f>
        <v/>
      </c>
      <c r="M632" s="3" t="n"/>
    </row>
    <row r="633">
      <c r="A633" s="2" t="n"/>
      <c r="B633" s="3" t="n"/>
      <c r="C633" s="3" t="n"/>
      <c r="D633" s="8">
        <f>IF(C633="","",IFERROR(VLOOKUP(C633,'Categorias'!$A$2:$B$101,2,FALSE),"Não classificado"))</f>
        <v/>
      </c>
      <c r="E633" s="3" t="n"/>
      <c r="F633" s="3" t="n"/>
      <c r="G633" s="3" t="n"/>
      <c r="H633" s="3" t="n"/>
      <c r="I633" s="2" t="n"/>
      <c r="J633" s="5" t="n"/>
      <c r="K633" s="9">
        <f>IF(A633="","",TEXT(A633,"mm/yyyy"))</f>
        <v/>
      </c>
      <c r="L633" s="10">
        <f>IF(J633="","",IF(OR(H633="Pago",H633="Recebido"),J633,0))</f>
        <v/>
      </c>
      <c r="M633" s="3" t="n"/>
    </row>
    <row r="634">
      <c r="A634" s="2" t="n"/>
      <c r="B634" s="3" t="n"/>
      <c r="C634" s="3" t="n"/>
      <c r="D634" s="4">
        <f>IF(C634="","",IFERROR(VLOOKUP(C634,'Categorias'!$A$2:$B$101,2,FALSE),"Não classificado"))</f>
        <v/>
      </c>
      <c r="E634" s="3" t="n"/>
      <c r="F634" s="3" t="n"/>
      <c r="G634" s="3" t="n"/>
      <c r="H634" s="3" t="n"/>
      <c r="I634" s="2" t="n"/>
      <c r="J634" s="5" t="n"/>
      <c r="K634" s="6">
        <f>IF(A634="","",TEXT(A634,"mm/yyyy"))</f>
        <v/>
      </c>
      <c r="L634" s="7">
        <f>IF(J634="","",IF(OR(H634="Pago",H634="Recebido"),J634,0))</f>
        <v/>
      </c>
      <c r="M634" s="3" t="n"/>
    </row>
    <row r="635">
      <c r="A635" s="2" t="n"/>
      <c r="B635" s="3" t="n"/>
      <c r="C635" s="3" t="n"/>
      <c r="D635" s="8">
        <f>IF(C635="","",IFERROR(VLOOKUP(C635,'Categorias'!$A$2:$B$101,2,FALSE),"Não classificado"))</f>
        <v/>
      </c>
      <c r="E635" s="3" t="n"/>
      <c r="F635" s="3" t="n"/>
      <c r="G635" s="3" t="n"/>
      <c r="H635" s="3" t="n"/>
      <c r="I635" s="2" t="n"/>
      <c r="J635" s="5" t="n"/>
      <c r="K635" s="9">
        <f>IF(A635="","",TEXT(A635,"mm/yyyy"))</f>
        <v/>
      </c>
      <c r="L635" s="10">
        <f>IF(J635="","",IF(OR(H635="Pago",H635="Recebido"),J635,0))</f>
        <v/>
      </c>
      <c r="M635" s="3" t="n"/>
    </row>
    <row r="636">
      <c r="A636" s="2" t="n"/>
      <c r="B636" s="3" t="n"/>
      <c r="C636" s="3" t="n"/>
      <c r="D636" s="4">
        <f>IF(C636="","",IFERROR(VLOOKUP(C636,'Categorias'!$A$2:$B$101,2,FALSE),"Não classificado"))</f>
        <v/>
      </c>
      <c r="E636" s="3" t="n"/>
      <c r="F636" s="3" t="n"/>
      <c r="G636" s="3" t="n"/>
      <c r="H636" s="3" t="n"/>
      <c r="I636" s="2" t="n"/>
      <c r="J636" s="5" t="n"/>
      <c r="K636" s="6">
        <f>IF(A636="","",TEXT(A636,"mm/yyyy"))</f>
        <v/>
      </c>
      <c r="L636" s="7">
        <f>IF(J636="","",IF(OR(H636="Pago",H636="Recebido"),J636,0))</f>
        <v/>
      </c>
      <c r="M636" s="3" t="n"/>
    </row>
    <row r="637">
      <c r="A637" s="2" t="n"/>
      <c r="B637" s="3" t="n"/>
      <c r="C637" s="3" t="n"/>
      <c r="D637" s="8">
        <f>IF(C637="","",IFERROR(VLOOKUP(C637,'Categorias'!$A$2:$B$101,2,FALSE),"Não classificado"))</f>
        <v/>
      </c>
      <c r="E637" s="3" t="n"/>
      <c r="F637" s="3" t="n"/>
      <c r="G637" s="3" t="n"/>
      <c r="H637" s="3" t="n"/>
      <c r="I637" s="2" t="n"/>
      <c r="J637" s="5" t="n"/>
      <c r="K637" s="9">
        <f>IF(A637="","",TEXT(A637,"mm/yyyy"))</f>
        <v/>
      </c>
      <c r="L637" s="10">
        <f>IF(J637="","",IF(OR(H637="Pago",H637="Recebido"),J637,0))</f>
        <v/>
      </c>
      <c r="M637" s="3" t="n"/>
    </row>
    <row r="638">
      <c r="A638" s="2" t="n"/>
      <c r="B638" s="3" t="n"/>
      <c r="C638" s="3" t="n"/>
      <c r="D638" s="4">
        <f>IF(C638="","",IFERROR(VLOOKUP(C638,'Categorias'!$A$2:$B$101,2,FALSE),"Não classificado"))</f>
        <v/>
      </c>
      <c r="E638" s="3" t="n"/>
      <c r="F638" s="3" t="n"/>
      <c r="G638" s="3" t="n"/>
      <c r="H638" s="3" t="n"/>
      <c r="I638" s="2" t="n"/>
      <c r="J638" s="5" t="n"/>
      <c r="K638" s="6">
        <f>IF(A638="","",TEXT(A638,"mm/yyyy"))</f>
        <v/>
      </c>
      <c r="L638" s="7">
        <f>IF(J638="","",IF(OR(H638="Pago",H638="Recebido"),J638,0))</f>
        <v/>
      </c>
      <c r="M638" s="3" t="n"/>
    </row>
    <row r="639">
      <c r="A639" s="2" t="n"/>
      <c r="B639" s="3" t="n"/>
      <c r="C639" s="3" t="n"/>
      <c r="D639" s="8">
        <f>IF(C639="","",IFERROR(VLOOKUP(C639,'Categorias'!$A$2:$B$101,2,FALSE),"Não classificado"))</f>
        <v/>
      </c>
      <c r="E639" s="3" t="n"/>
      <c r="F639" s="3" t="n"/>
      <c r="G639" s="3" t="n"/>
      <c r="H639" s="3" t="n"/>
      <c r="I639" s="2" t="n"/>
      <c r="J639" s="5" t="n"/>
      <c r="K639" s="9">
        <f>IF(A639="","",TEXT(A639,"mm/yyyy"))</f>
        <v/>
      </c>
      <c r="L639" s="10">
        <f>IF(J639="","",IF(OR(H639="Pago",H639="Recebido"),J639,0))</f>
        <v/>
      </c>
      <c r="M639" s="3" t="n"/>
    </row>
    <row r="640">
      <c r="A640" s="2" t="n"/>
      <c r="B640" s="3" t="n"/>
      <c r="C640" s="3" t="n"/>
      <c r="D640" s="4">
        <f>IF(C640="","",IFERROR(VLOOKUP(C640,'Categorias'!$A$2:$B$101,2,FALSE),"Não classificado"))</f>
        <v/>
      </c>
      <c r="E640" s="3" t="n"/>
      <c r="F640" s="3" t="n"/>
      <c r="G640" s="3" t="n"/>
      <c r="H640" s="3" t="n"/>
      <c r="I640" s="2" t="n"/>
      <c r="J640" s="5" t="n"/>
      <c r="K640" s="6">
        <f>IF(A640="","",TEXT(A640,"mm/yyyy"))</f>
        <v/>
      </c>
      <c r="L640" s="7">
        <f>IF(J640="","",IF(OR(H640="Pago",H640="Recebido"),J640,0))</f>
        <v/>
      </c>
      <c r="M640" s="3" t="n"/>
    </row>
    <row r="641">
      <c r="A641" s="2" t="n"/>
      <c r="B641" s="3" t="n"/>
      <c r="C641" s="3" t="n"/>
      <c r="D641" s="8">
        <f>IF(C641="","",IFERROR(VLOOKUP(C641,'Categorias'!$A$2:$B$101,2,FALSE),"Não classificado"))</f>
        <v/>
      </c>
      <c r="E641" s="3" t="n"/>
      <c r="F641" s="3" t="n"/>
      <c r="G641" s="3" t="n"/>
      <c r="H641" s="3" t="n"/>
      <c r="I641" s="2" t="n"/>
      <c r="J641" s="5" t="n"/>
      <c r="K641" s="9">
        <f>IF(A641="","",TEXT(A641,"mm/yyyy"))</f>
        <v/>
      </c>
      <c r="L641" s="10">
        <f>IF(J641="","",IF(OR(H641="Pago",H641="Recebido"),J641,0))</f>
        <v/>
      </c>
      <c r="M641" s="3" t="n"/>
    </row>
    <row r="642">
      <c r="A642" s="2" t="n"/>
      <c r="B642" s="3" t="n"/>
      <c r="C642" s="3" t="n"/>
      <c r="D642" s="4">
        <f>IF(C642="","",IFERROR(VLOOKUP(C642,'Categorias'!$A$2:$B$101,2,FALSE),"Não classificado"))</f>
        <v/>
      </c>
      <c r="E642" s="3" t="n"/>
      <c r="F642" s="3" t="n"/>
      <c r="G642" s="3" t="n"/>
      <c r="H642" s="3" t="n"/>
      <c r="I642" s="2" t="n"/>
      <c r="J642" s="5" t="n"/>
      <c r="K642" s="6">
        <f>IF(A642="","",TEXT(A642,"mm/yyyy"))</f>
        <v/>
      </c>
      <c r="L642" s="7">
        <f>IF(J642="","",IF(OR(H642="Pago",H642="Recebido"),J642,0))</f>
        <v/>
      </c>
      <c r="M642" s="3" t="n"/>
    </row>
    <row r="643">
      <c r="A643" s="2" t="n"/>
      <c r="B643" s="3" t="n"/>
      <c r="C643" s="3" t="n"/>
      <c r="D643" s="8">
        <f>IF(C643="","",IFERROR(VLOOKUP(C643,'Categorias'!$A$2:$B$101,2,FALSE),"Não classificado"))</f>
        <v/>
      </c>
      <c r="E643" s="3" t="n"/>
      <c r="F643" s="3" t="n"/>
      <c r="G643" s="3" t="n"/>
      <c r="H643" s="3" t="n"/>
      <c r="I643" s="2" t="n"/>
      <c r="J643" s="5" t="n"/>
      <c r="K643" s="9">
        <f>IF(A643="","",TEXT(A643,"mm/yyyy"))</f>
        <v/>
      </c>
      <c r="L643" s="10">
        <f>IF(J643="","",IF(OR(H643="Pago",H643="Recebido"),J643,0))</f>
        <v/>
      </c>
      <c r="M643" s="3" t="n"/>
    </row>
    <row r="644">
      <c r="A644" s="2" t="n"/>
      <c r="B644" s="3" t="n"/>
      <c r="C644" s="3" t="n"/>
      <c r="D644" s="4">
        <f>IF(C644="","",IFERROR(VLOOKUP(C644,'Categorias'!$A$2:$B$101,2,FALSE),"Não classificado"))</f>
        <v/>
      </c>
      <c r="E644" s="3" t="n"/>
      <c r="F644" s="3" t="n"/>
      <c r="G644" s="3" t="n"/>
      <c r="H644" s="3" t="n"/>
      <c r="I644" s="2" t="n"/>
      <c r="J644" s="5" t="n"/>
      <c r="K644" s="6">
        <f>IF(A644="","",TEXT(A644,"mm/yyyy"))</f>
        <v/>
      </c>
      <c r="L644" s="7">
        <f>IF(J644="","",IF(OR(H644="Pago",H644="Recebido"),J644,0))</f>
        <v/>
      </c>
      <c r="M644" s="3" t="n"/>
    </row>
    <row r="645">
      <c r="A645" s="2" t="n"/>
      <c r="B645" s="3" t="n"/>
      <c r="C645" s="3" t="n"/>
      <c r="D645" s="8">
        <f>IF(C645="","",IFERROR(VLOOKUP(C645,'Categorias'!$A$2:$B$101,2,FALSE),"Não classificado"))</f>
        <v/>
      </c>
      <c r="E645" s="3" t="n"/>
      <c r="F645" s="3" t="n"/>
      <c r="G645" s="3" t="n"/>
      <c r="H645" s="3" t="n"/>
      <c r="I645" s="2" t="n"/>
      <c r="J645" s="5" t="n"/>
      <c r="K645" s="9">
        <f>IF(A645="","",TEXT(A645,"mm/yyyy"))</f>
        <v/>
      </c>
      <c r="L645" s="10">
        <f>IF(J645="","",IF(OR(H645="Pago",H645="Recebido"),J645,0))</f>
        <v/>
      </c>
      <c r="M645" s="3" t="n"/>
    </row>
    <row r="646">
      <c r="A646" s="2" t="n"/>
      <c r="B646" s="3" t="n"/>
      <c r="C646" s="3" t="n"/>
      <c r="D646" s="4">
        <f>IF(C646="","",IFERROR(VLOOKUP(C646,'Categorias'!$A$2:$B$101,2,FALSE),"Não classificado"))</f>
        <v/>
      </c>
      <c r="E646" s="3" t="n"/>
      <c r="F646" s="3" t="n"/>
      <c r="G646" s="3" t="n"/>
      <c r="H646" s="3" t="n"/>
      <c r="I646" s="2" t="n"/>
      <c r="J646" s="5" t="n"/>
      <c r="K646" s="6">
        <f>IF(A646="","",TEXT(A646,"mm/yyyy"))</f>
        <v/>
      </c>
      <c r="L646" s="7">
        <f>IF(J646="","",IF(OR(H646="Pago",H646="Recebido"),J646,0))</f>
        <v/>
      </c>
      <c r="M646" s="3" t="n"/>
    </row>
    <row r="647">
      <c r="A647" s="2" t="n"/>
      <c r="B647" s="3" t="n"/>
      <c r="C647" s="3" t="n"/>
      <c r="D647" s="8">
        <f>IF(C647="","",IFERROR(VLOOKUP(C647,'Categorias'!$A$2:$B$101,2,FALSE),"Não classificado"))</f>
        <v/>
      </c>
      <c r="E647" s="3" t="n"/>
      <c r="F647" s="3" t="n"/>
      <c r="G647" s="3" t="n"/>
      <c r="H647" s="3" t="n"/>
      <c r="I647" s="2" t="n"/>
      <c r="J647" s="5" t="n"/>
      <c r="K647" s="9">
        <f>IF(A647="","",TEXT(A647,"mm/yyyy"))</f>
        <v/>
      </c>
      <c r="L647" s="10">
        <f>IF(J647="","",IF(OR(H647="Pago",H647="Recebido"),J647,0))</f>
        <v/>
      </c>
      <c r="M647" s="3" t="n"/>
    </row>
    <row r="648">
      <c r="A648" s="2" t="n"/>
      <c r="B648" s="3" t="n"/>
      <c r="C648" s="3" t="n"/>
      <c r="D648" s="4">
        <f>IF(C648="","",IFERROR(VLOOKUP(C648,'Categorias'!$A$2:$B$101,2,FALSE),"Não classificado"))</f>
        <v/>
      </c>
      <c r="E648" s="3" t="n"/>
      <c r="F648" s="3" t="n"/>
      <c r="G648" s="3" t="n"/>
      <c r="H648" s="3" t="n"/>
      <c r="I648" s="2" t="n"/>
      <c r="J648" s="5" t="n"/>
      <c r="K648" s="6">
        <f>IF(A648="","",TEXT(A648,"mm/yyyy"))</f>
        <v/>
      </c>
      <c r="L648" s="7">
        <f>IF(J648="","",IF(OR(H648="Pago",H648="Recebido"),J648,0))</f>
        <v/>
      </c>
      <c r="M648" s="3" t="n"/>
    </row>
    <row r="649">
      <c r="A649" s="2" t="n"/>
      <c r="B649" s="3" t="n"/>
      <c r="C649" s="3" t="n"/>
      <c r="D649" s="8">
        <f>IF(C649="","",IFERROR(VLOOKUP(C649,'Categorias'!$A$2:$B$101,2,FALSE),"Não classificado"))</f>
        <v/>
      </c>
      <c r="E649" s="3" t="n"/>
      <c r="F649" s="3" t="n"/>
      <c r="G649" s="3" t="n"/>
      <c r="H649" s="3" t="n"/>
      <c r="I649" s="2" t="n"/>
      <c r="J649" s="5" t="n"/>
      <c r="K649" s="9">
        <f>IF(A649="","",TEXT(A649,"mm/yyyy"))</f>
        <v/>
      </c>
      <c r="L649" s="10">
        <f>IF(J649="","",IF(OR(H649="Pago",H649="Recebido"),J649,0))</f>
        <v/>
      </c>
      <c r="M649" s="3" t="n"/>
    </row>
    <row r="650">
      <c r="A650" s="2" t="n"/>
      <c r="B650" s="3" t="n"/>
      <c r="C650" s="3" t="n"/>
      <c r="D650" s="4">
        <f>IF(C650="","",IFERROR(VLOOKUP(C650,'Categorias'!$A$2:$B$101,2,FALSE),"Não classificado"))</f>
        <v/>
      </c>
      <c r="E650" s="3" t="n"/>
      <c r="F650" s="3" t="n"/>
      <c r="G650" s="3" t="n"/>
      <c r="H650" s="3" t="n"/>
      <c r="I650" s="2" t="n"/>
      <c r="J650" s="5" t="n"/>
      <c r="K650" s="6">
        <f>IF(A650="","",TEXT(A650,"mm/yyyy"))</f>
        <v/>
      </c>
      <c r="L650" s="7">
        <f>IF(J650="","",IF(OR(H650="Pago",H650="Recebido"),J650,0))</f>
        <v/>
      </c>
      <c r="M650" s="3" t="n"/>
    </row>
    <row r="651">
      <c r="A651" s="2" t="n"/>
      <c r="B651" s="3" t="n"/>
      <c r="C651" s="3" t="n"/>
      <c r="D651" s="8">
        <f>IF(C651="","",IFERROR(VLOOKUP(C651,'Categorias'!$A$2:$B$101,2,FALSE),"Não classificado"))</f>
        <v/>
      </c>
      <c r="E651" s="3" t="n"/>
      <c r="F651" s="3" t="n"/>
      <c r="G651" s="3" t="n"/>
      <c r="H651" s="3" t="n"/>
      <c r="I651" s="2" t="n"/>
      <c r="J651" s="5" t="n"/>
      <c r="K651" s="9">
        <f>IF(A651="","",TEXT(A651,"mm/yyyy"))</f>
        <v/>
      </c>
      <c r="L651" s="10">
        <f>IF(J651="","",IF(OR(H651="Pago",H651="Recebido"),J651,0))</f>
        <v/>
      </c>
      <c r="M651" s="3" t="n"/>
    </row>
    <row r="652">
      <c r="A652" s="2" t="n"/>
      <c r="B652" s="3" t="n"/>
      <c r="C652" s="3" t="n"/>
      <c r="D652" s="4">
        <f>IF(C652="","",IFERROR(VLOOKUP(C652,'Categorias'!$A$2:$B$101,2,FALSE),"Não classificado"))</f>
        <v/>
      </c>
      <c r="E652" s="3" t="n"/>
      <c r="F652" s="3" t="n"/>
      <c r="G652" s="3" t="n"/>
      <c r="H652" s="3" t="n"/>
      <c r="I652" s="2" t="n"/>
      <c r="J652" s="5" t="n"/>
      <c r="K652" s="6">
        <f>IF(A652="","",TEXT(A652,"mm/yyyy"))</f>
        <v/>
      </c>
      <c r="L652" s="7">
        <f>IF(J652="","",IF(OR(H652="Pago",H652="Recebido"),J652,0))</f>
        <v/>
      </c>
      <c r="M652" s="3" t="n"/>
    </row>
    <row r="653">
      <c r="A653" s="2" t="n"/>
      <c r="B653" s="3" t="n"/>
      <c r="C653" s="3" t="n"/>
      <c r="D653" s="8">
        <f>IF(C653="","",IFERROR(VLOOKUP(C653,'Categorias'!$A$2:$B$101,2,FALSE),"Não classificado"))</f>
        <v/>
      </c>
      <c r="E653" s="3" t="n"/>
      <c r="F653" s="3" t="n"/>
      <c r="G653" s="3" t="n"/>
      <c r="H653" s="3" t="n"/>
      <c r="I653" s="2" t="n"/>
      <c r="J653" s="5" t="n"/>
      <c r="K653" s="9">
        <f>IF(A653="","",TEXT(A653,"mm/yyyy"))</f>
        <v/>
      </c>
      <c r="L653" s="10">
        <f>IF(J653="","",IF(OR(H653="Pago",H653="Recebido"),J653,0))</f>
        <v/>
      </c>
      <c r="M653" s="3" t="n"/>
    </row>
    <row r="654">
      <c r="A654" s="2" t="n"/>
      <c r="B654" s="3" t="n"/>
      <c r="C654" s="3" t="n"/>
      <c r="D654" s="4">
        <f>IF(C654="","",IFERROR(VLOOKUP(C654,'Categorias'!$A$2:$B$101,2,FALSE),"Não classificado"))</f>
        <v/>
      </c>
      <c r="E654" s="3" t="n"/>
      <c r="F654" s="3" t="n"/>
      <c r="G654" s="3" t="n"/>
      <c r="H654" s="3" t="n"/>
      <c r="I654" s="2" t="n"/>
      <c r="J654" s="5" t="n"/>
      <c r="K654" s="6">
        <f>IF(A654="","",TEXT(A654,"mm/yyyy"))</f>
        <v/>
      </c>
      <c r="L654" s="7">
        <f>IF(J654="","",IF(OR(H654="Pago",H654="Recebido"),J654,0))</f>
        <v/>
      </c>
      <c r="M654" s="3" t="n"/>
    </row>
    <row r="655">
      <c r="A655" s="2" t="n"/>
      <c r="B655" s="3" t="n"/>
      <c r="C655" s="3" t="n"/>
      <c r="D655" s="8">
        <f>IF(C655="","",IFERROR(VLOOKUP(C655,'Categorias'!$A$2:$B$101,2,FALSE),"Não classificado"))</f>
        <v/>
      </c>
      <c r="E655" s="3" t="n"/>
      <c r="F655" s="3" t="n"/>
      <c r="G655" s="3" t="n"/>
      <c r="H655" s="3" t="n"/>
      <c r="I655" s="2" t="n"/>
      <c r="J655" s="5" t="n"/>
      <c r="K655" s="9">
        <f>IF(A655="","",TEXT(A655,"mm/yyyy"))</f>
        <v/>
      </c>
      <c r="L655" s="10">
        <f>IF(J655="","",IF(OR(H655="Pago",H655="Recebido"),J655,0))</f>
        <v/>
      </c>
      <c r="M655" s="3" t="n"/>
    </row>
    <row r="656">
      <c r="A656" s="2" t="n"/>
      <c r="B656" s="3" t="n"/>
      <c r="C656" s="3" t="n"/>
      <c r="D656" s="4">
        <f>IF(C656="","",IFERROR(VLOOKUP(C656,'Categorias'!$A$2:$B$101,2,FALSE),"Não classificado"))</f>
        <v/>
      </c>
      <c r="E656" s="3" t="n"/>
      <c r="F656" s="3" t="n"/>
      <c r="G656" s="3" t="n"/>
      <c r="H656" s="3" t="n"/>
      <c r="I656" s="2" t="n"/>
      <c r="J656" s="5" t="n"/>
      <c r="K656" s="6">
        <f>IF(A656="","",TEXT(A656,"mm/yyyy"))</f>
        <v/>
      </c>
      <c r="L656" s="7">
        <f>IF(J656="","",IF(OR(H656="Pago",H656="Recebido"),J656,0))</f>
        <v/>
      </c>
      <c r="M656" s="3" t="n"/>
    </row>
    <row r="657">
      <c r="A657" s="2" t="n"/>
      <c r="B657" s="3" t="n"/>
      <c r="C657" s="3" t="n"/>
      <c r="D657" s="8">
        <f>IF(C657="","",IFERROR(VLOOKUP(C657,'Categorias'!$A$2:$B$101,2,FALSE),"Não classificado"))</f>
        <v/>
      </c>
      <c r="E657" s="3" t="n"/>
      <c r="F657" s="3" t="n"/>
      <c r="G657" s="3" t="n"/>
      <c r="H657" s="3" t="n"/>
      <c r="I657" s="2" t="n"/>
      <c r="J657" s="5" t="n"/>
      <c r="K657" s="9">
        <f>IF(A657="","",TEXT(A657,"mm/yyyy"))</f>
        <v/>
      </c>
      <c r="L657" s="10">
        <f>IF(J657="","",IF(OR(H657="Pago",H657="Recebido"),J657,0))</f>
        <v/>
      </c>
      <c r="M657" s="3" t="n"/>
    </row>
    <row r="658">
      <c r="A658" s="2" t="n"/>
      <c r="B658" s="3" t="n"/>
      <c r="C658" s="3" t="n"/>
      <c r="D658" s="4">
        <f>IF(C658="","",IFERROR(VLOOKUP(C658,'Categorias'!$A$2:$B$101,2,FALSE),"Não classificado"))</f>
        <v/>
      </c>
      <c r="E658" s="3" t="n"/>
      <c r="F658" s="3" t="n"/>
      <c r="G658" s="3" t="n"/>
      <c r="H658" s="3" t="n"/>
      <c r="I658" s="2" t="n"/>
      <c r="J658" s="5" t="n"/>
      <c r="K658" s="6">
        <f>IF(A658="","",TEXT(A658,"mm/yyyy"))</f>
        <v/>
      </c>
      <c r="L658" s="7">
        <f>IF(J658="","",IF(OR(H658="Pago",H658="Recebido"),J658,0))</f>
        <v/>
      </c>
      <c r="M658" s="3" t="n"/>
    </row>
    <row r="659">
      <c r="A659" s="2" t="n"/>
      <c r="B659" s="3" t="n"/>
      <c r="C659" s="3" t="n"/>
      <c r="D659" s="8">
        <f>IF(C659="","",IFERROR(VLOOKUP(C659,'Categorias'!$A$2:$B$101,2,FALSE),"Não classificado"))</f>
        <v/>
      </c>
      <c r="E659" s="3" t="n"/>
      <c r="F659" s="3" t="n"/>
      <c r="G659" s="3" t="n"/>
      <c r="H659" s="3" t="n"/>
      <c r="I659" s="2" t="n"/>
      <c r="J659" s="5" t="n"/>
      <c r="K659" s="9">
        <f>IF(A659="","",TEXT(A659,"mm/yyyy"))</f>
        <v/>
      </c>
      <c r="L659" s="10">
        <f>IF(J659="","",IF(OR(H659="Pago",H659="Recebido"),J659,0))</f>
        <v/>
      </c>
      <c r="M659" s="3" t="n"/>
    </row>
    <row r="660">
      <c r="A660" s="2" t="n"/>
      <c r="B660" s="3" t="n"/>
      <c r="C660" s="3" t="n"/>
      <c r="D660" s="4">
        <f>IF(C660="","",IFERROR(VLOOKUP(C660,'Categorias'!$A$2:$B$101,2,FALSE),"Não classificado"))</f>
        <v/>
      </c>
      <c r="E660" s="3" t="n"/>
      <c r="F660" s="3" t="n"/>
      <c r="G660" s="3" t="n"/>
      <c r="H660" s="3" t="n"/>
      <c r="I660" s="2" t="n"/>
      <c r="J660" s="5" t="n"/>
      <c r="K660" s="6">
        <f>IF(A660="","",TEXT(A660,"mm/yyyy"))</f>
        <v/>
      </c>
      <c r="L660" s="7">
        <f>IF(J660="","",IF(OR(H660="Pago",H660="Recebido"),J660,0))</f>
        <v/>
      </c>
      <c r="M660" s="3" t="n"/>
    </row>
    <row r="661">
      <c r="A661" s="2" t="n"/>
      <c r="B661" s="3" t="n"/>
      <c r="C661" s="3" t="n"/>
      <c r="D661" s="8">
        <f>IF(C661="","",IFERROR(VLOOKUP(C661,'Categorias'!$A$2:$B$101,2,FALSE),"Não classificado"))</f>
        <v/>
      </c>
      <c r="E661" s="3" t="n"/>
      <c r="F661" s="3" t="n"/>
      <c r="G661" s="3" t="n"/>
      <c r="H661" s="3" t="n"/>
      <c r="I661" s="2" t="n"/>
      <c r="J661" s="5" t="n"/>
      <c r="K661" s="9">
        <f>IF(A661="","",TEXT(A661,"mm/yyyy"))</f>
        <v/>
      </c>
      <c r="L661" s="10">
        <f>IF(J661="","",IF(OR(H661="Pago",H661="Recebido"),J661,0))</f>
        <v/>
      </c>
      <c r="M661" s="3" t="n"/>
    </row>
    <row r="662">
      <c r="A662" s="2" t="n"/>
      <c r="B662" s="3" t="n"/>
      <c r="C662" s="3" t="n"/>
      <c r="D662" s="4">
        <f>IF(C662="","",IFERROR(VLOOKUP(C662,'Categorias'!$A$2:$B$101,2,FALSE),"Não classificado"))</f>
        <v/>
      </c>
      <c r="E662" s="3" t="n"/>
      <c r="F662" s="3" t="n"/>
      <c r="G662" s="3" t="n"/>
      <c r="H662" s="3" t="n"/>
      <c r="I662" s="2" t="n"/>
      <c r="J662" s="5" t="n"/>
      <c r="K662" s="6">
        <f>IF(A662="","",TEXT(A662,"mm/yyyy"))</f>
        <v/>
      </c>
      <c r="L662" s="7">
        <f>IF(J662="","",IF(OR(H662="Pago",H662="Recebido"),J662,0))</f>
        <v/>
      </c>
      <c r="M662" s="3" t="n"/>
    </row>
    <row r="663">
      <c r="A663" s="2" t="n"/>
      <c r="B663" s="3" t="n"/>
      <c r="C663" s="3" t="n"/>
      <c r="D663" s="8">
        <f>IF(C663="","",IFERROR(VLOOKUP(C663,'Categorias'!$A$2:$B$101,2,FALSE),"Não classificado"))</f>
        <v/>
      </c>
      <c r="E663" s="3" t="n"/>
      <c r="F663" s="3" t="n"/>
      <c r="G663" s="3" t="n"/>
      <c r="H663" s="3" t="n"/>
      <c r="I663" s="2" t="n"/>
      <c r="J663" s="5" t="n"/>
      <c r="K663" s="9">
        <f>IF(A663="","",TEXT(A663,"mm/yyyy"))</f>
        <v/>
      </c>
      <c r="L663" s="10">
        <f>IF(J663="","",IF(OR(H663="Pago",H663="Recebido"),J663,0))</f>
        <v/>
      </c>
      <c r="M663" s="3" t="n"/>
    </row>
    <row r="664">
      <c r="A664" s="2" t="n"/>
      <c r="B664" s="3" t="n"/>
      <c r="C664" s="3" t="n"/>
      <c r="D664" s="4">
        <f>IF(C664="","",IFERROR(VLOOKUP(C664,'Categorias'!$A$2:$B$101,2,FALSE),"Não classificado"))</f>
        <v/>
      </c>
      <c r="E664" s="3" t="n"/>
      <c r="F664" s="3" t="n"/>
      <c r="G664" s="3" t="n"/>
      <c r="H664" s="3" t="n"/>
      <c r="I664" s="2" t="n"/>
      <c r="J664" s="5" t="n"/>
      <c r="K664" s="6">
        <f>IF(A664="","",TEXT(A664,"mm/yyyy"))</f>
        <v/>
      </c>
      <c r="L664" s="7">
        <f>IF(J664="","",IF(OR(H664="Pago",H664="Recebido"),J664,0))</f>
        <v/>
      </c>
      <c r="M664" s="3" t="n"/>
    </row>
    <row r="665">
      <c r="A665" s="2" t="n"/>
      <c r="B665" s="3" t="n"/>
      <c r="C665" s="3" t="n"/>
      <c r="D665" s="8">
        <f>IF(C665="","",IFERROR(VLOOKUP(C665,'Categorias'!$A$2:$B$101,2,FALSE),"Não classificado"))</f>
        <v/>
      </c>
      <c r="E665" s="3" t="n"/>
      <c r="F665" s="3" t="n"/>
      <c r="G665" s="3" t="n"/>
      <c r="H665" s="3" t="n"/>
      <c r="I665" s="2" t="n"/>
      <c r="J665" s="5" t="n"/>
      <c r="K665" s="9">
        <f>IF(A665="","",TEXT(A665,"mm/yyyy"))</f>
        <v/>
      </c>
      <c r="L665" s="10">
        <f>IF(J665="","",IF(OR(H665="Pago",H665="Recebido"),J665,0))</f>
        <v/>
      </c>
      <c r="M665" s="3" t="n"/>
    </row>
    <row r="666">
      <c r="A666" s="2" t="n"/>
      <c r="B666" s="3" t="n"/>
      <c r="C666" s="3" t="n"/>
      <c r="D666" s="4">
        <f>IF(C666="","",IFERROR(VLOOKUP(C666,'Categorias'!$A$2:$B$101,2,FALSE),"Não classificado"))</f>
        <v/>
      </c>
      <c r="E666" s="3" t="n"/>
      <c r="F666" s="3" t="n"/>
      <c r="G666" s="3" t="n"/>
      <c r="H666" s="3" t="n"/>
      <c r="I666" s="2" t="n"/>
      <c r="J666" s="5" t="n"/>
      <c r="K666" s="6">
        <f>IF(A666="","",TEXT(A666,"mm/yyyy"))</f>
        <v/>
      </c>
      <c r="L666" s="7">
        <f>IF(J666="","",IF(OR(H666="Pago",H666="Recebido"),J666,0))</f>
        <v/>
      </c>
      <c r="M666" s="3" t="n"/>
    </row>
    <row r="667">
      <c r="A667" s="2" t="n"/>
      <c r="B667" s="3" t="n"/>
      <c r="C667" s="3" t="n"/>
      <c r="D667" s="8">
        <f>IF(C667="","",IFERROR(VLOOKUP(C667,'Categorias'!$A$2:$B$101,2,FALSE),"Não classificado"))</f>
        <v/>
      </c>
      <c r="E667" s="3" t="n"/>
      <c r="F667" s="3" t="n"/>
      <c r="G667" s="3" t="n"/>
      <c r="H667" s="3" t="n"/>
      <c r="I667" s="2" t="n"/>
      <c r="J667" s="5" t="n"/>
      <c r="K667" s="9">
        <f>IF(A667="","",TEXT(A667,"mm/yyyy"))</f>
        <v/>
      </c>
      <c r="L667" s="10">
        <f>IF(J667="","",IF(OR(H667="Pago",H667="Recebido"),J667,0))</f>
        <v/>
      </c>
      <c r="M667" s="3" t="n"/>
    </row>
    <row r="668">
      <c r="A668" s="2" t="n"/>
      <c r="B668" s="3" t="n"/>
      <c r="C668" s="3" t="n"/>
      <c r="D668" s="4">
        <f>IF(C668="","",IFERROR(VLOOKUP(C668,'Categorias'!$A$2:$B$101,2,FALSE),"Não classificado"))</f>
        <v/>
      </c>
      <c r="E668" s="3" t="n"/>
      <c r="F668" s="3" t="n"/>
      <c r="G668" s="3" t="n"/>
      <c r="H668" s="3" t="n"/>
      <c r="I668" s="2" t="n"/>
      <c r="J668" s="5" t="n"/>
      <c r="K668" s="6">
        <f>IF(A668="","",TEXT(A668,"mm/yyyy"))</f>
        <v/>
      </c>
      <c r="L668" s="7">
        <f>IF(J668="","",IF(OR(H668="Pago",H668="Recebido"),J668,0))</f>
        <v/>
      </c>
      <c r="M668" s="3" t="n"/>
    </row>
    <row r="669">
      <c r="A669" s="2" t="n"/>
      <c r="B669" s="3" t="n"/>
      <c r="C669" s="3" t="n"/>
      <c r="D669" s="8">
        <f>IF(C669="","",IFERROR(VLOOKUP(C669,'Categorias'!$A$2:$B$101,2,FALSE),"Não classificado"))</f>
        <v/>
      </c>
      <c r="E669" s="3" t="n"/>
      <c r="F669" s="3" t="n"/>
      <c r="G669" s="3" t="n"/>
      <c r="H669" s="3" t="n"/>
      <c r="I669" s="2" t="n"/>
      <c r="J669" s="5" t="n"/>
      <c r="K669" s="9">
        <f>IF(A669="","",TEXT(A669,"mm/yyyy"))</f>
        <v/>
      </c>
      <c r="L669" s="10">
        <f>IF(J669="","",IF(OR(H669="Pago",H669="Recebido"),J669,0))</f>
        <v/>
      </c>
      <c r="M669" s="3" t="n"/>
    </row>
    <row r="670">
      <c r="A670" s="2" t="n"/>
      <c r="B670" s="3" t="n"/>
      <c r="C670" s="3" t="n"/>
      <c r="D670" s="4">
        <f>IF(C670="","",IFERROR(VLOOKUP(C670,'Categorias'!$A$2:$B$101,2,FALSE),"Não classificado"))</f>
        <v/>
      </c>
      <c r="E670" s="3" t="n"/>
      <c r="F670" s="3" t="n"/>
      <c r="G670" s="3" t="n"/>
      <c r="H670" s="3" t="n"/>
      <c r="I670" s="2" t="n"/>
      <c r="J670" s="5" t="n"/>
      <c r="K670" s="6">
        <f>IF(A670="","",TEXT(A670,"mm/yyyy"))</f>
        <v/>
      </c>
      <c r="L670" s="7">
        <f>IF(J670="","",IF(OR(H670="Pago",H670="Recebido"),J670,0))</f>
        <v/>
      </c>
      <c r="M670" s="3" t="n"/>
    </row>
    <row r="671">
      <c r="A671" s="2" t="n"/>
      <c r="B671" s="3" t="n"/>
      <c r="C671" s="3" t="n"/>
      <c r="D671" s="8">
        <f>IF(C671="","",IFERROR(VLOOKUP(C671,'Categorias'!$A$2:$B$101,2,FALSE),"Não classificado"))</f>
        <v/>
      </c>
      <c r="E671" s="3" t="n"/>
      <c r="F671" s="3" t="n"/>
      <c r="G671" s="3" t="n"/>
      <c r="H671" s="3" t="n"/>
      <c r="I671" s="2" t="n"/>
      <c r="J671" s="5" t="n"/>
      <c r="K671" s="9">
        <f>IF(A671="","",TEXT(A671,"mm/yyyy"))</f>
        <v/>
      </c>
      <c r="L671" s="10">
        <f>IF(J671="","",IF(OR(H671="Pago",H671="Recebido"),J671,0))</f>
        <v/>
      </c>
      <c r="M671" s="3" t="n"/>
    </row>
    <row r="672">
      <c r="A672" s="2" t="n"/>
      <c r="B672" s="3" t="n"/>
      <c r="C672" s="3" t="n"/>
      <c r="D672" s="4">
        <f>IF(C672="","",IFERROR(VLOOKUP(C672,'Categorias'!$A$2:$B$101,2,FALSE),"Não classificado"))</f>
        <v/>
      </c>
      <c r="E672" s="3" t="n"/>
      <c r="F672" s="3" t="n"/>
      <c r="G672" s="3" t="n"/>
      <c r="H672" s="3" t="n"/>
      <c r="I672" s="2" t="n"/>
      <c r="J672" s="5" t="n"/>
      <c r="K672" s="6">
        <f>IF(A672="","",TEXT(A672,"mm/yyyy"))</f>
        <v/>
      </c>
      <c r="L672" s="7">
        <f>IF(J672="","",IF(OR(H672="Pago",H672="Recebido"),J672,0))</f>
        <v/>
      </c>
      <c r="M672" s="3" t="n"/>
    </row>
    <row r="673">
      <c r="A673" s="2" t="n"/>
      <c r="B673" s="3" t="n"/>
      <c r="C673" s="3" t="n"/>
      <c r="D673" s="8">
        <f>IF(C673="","",IFERROR(VLOOKUP(C673,'Categorias'!$A$2:$B$101,2,FALSE),"Não classificado"))</f>
        <v/>
      </c>
      <c r="E673" s="3" t="n"/>
      <c r="F673" s="3" t="n"/>
      <c r="G673" s="3" t="n"/>
      <c r="H673" s="3" t="n"/>
      <c r="I673" s="2" t="n"/>
      <c r="J673" s="5" t="n"/>
      <c r="K673" s="9">
        <f>IF(A673="","",TEXT(A673,"mm/yyyy"))</f>
        <v/>
      </c>
      <c r="L673" s="10">
        <f>IF(J673="","",IF(OR(H673="Pago",H673="Recebido"),J673,0))</f>
        <v/>
      </c>
      <c r="M673" s="3" t="n"/>
    </row>
    <row r="674">
      <c r="A674" s="2" t="n"/>
      <c r="B674" s="3" t="n"/>
      <c r="C674" s="3" t="n"/>
      <c r="D674" s="4">
        <f>IF(C674="","",IFERROR(VLOOKUP(C674,'Categorias'!$A$2:$B$101,2,FALSE),"Não classificado"))</f>
        <v/>
      </c>
      <c r="E674" s="3" t="n"/>
      <c r="F674" s="3" t="n"/>
      <c r="G674" s="3" t="n"/>
      <c r="H674" s="3" t="n"/>
      <c r="I674" s="2" t="n"/>
      <c r="J674" s="5" t="n"/>
      <c r="K674" s="6">
        <f>IF(A674="","",TEXT(A674,"mm/yyyy"))</f>
        <v/>
      </c>
      <c r="L674" s="7">
        <f>IF(J674="","",IF(OR(H674="Pago",H674="Recebido"),J674,0))</f>
        <v/>
      </c>
      <c r="M674" s="3" t="n"/>
    </row>
    <row r="675">
      <c r="A675" s="2" t="n"/>
      <c r="B675" s="3" t="n"/>
      <c r="C675" s="3" t="n"/>
      <c r="D675" s="8">
        <f>IF(C675="","",IFERROR(VLOOKUP(C675,'Categorias'!$A$2:$B$101,2,FALSE),"Não classificado"))</f>
        <v/>
      </c>
      <c r="E675" s="3" t="n"/>
      <c r="F675" s="3" t="n"/>
      <c r="G675" s="3" t="n"/>
      <c r="H675" s="3" t="n"/>
      <c r="I675" s="2" t="n"/>
      <c r="J675" s="5" t="n"/>
      <c r="K675" s="9">
        <f>IF(A675="","",TEXT(A675,"mm/yyyy"))</f>
        <v/>
      </c>
      <c r="L675" s="10">
        <f>IF(J675="","",IF(OR(H675="Pago",H675="Recebido"),J675,0))</f>
        <v/>
      </c>
      <c r="M675" s="3" t="n"/>
    </row>
    <row r="676">
      <c r="A676" s="2" t="n"/>
      <c r="B676" s="3" t="n"/>
      <c r="C676" s="3" t="n"/>
      <c r="D676" s="4">
        <f>IF(C676="","",IFERROR(VLOOKUP(C676,'Categorias'!$A$2:$B$101,2,FALSE),"Não classificado"))</f>
        <v/>
      </c>
      <c r="E676" s="3" t="n"/>
      <c r="F676" s="3" t="n"/>
      <c r="G676" s="3" t="n"/>
      <c r="H676" s="3" t="n"/>
      <c r="I676" s="2" t="n"/>
      <c r="J676" s="5" t="n"/>
      <c r="K676" s="6">
        <f>IF(A676="","",TEXT(A676,"mm/yyyy"))</f>
        <v/>
      </c>
      <c r="L676" s="7">
        <f>IF(J676="","",IF(OR(H676="Pago",H676="Recebido"),J676,0))</f>
        <v/>
      </c>
      <c r="M676" s="3" t="n"/>
    </row>
    <row r="677">
      <c r="A677" s="2" t="n"/>
      <c r="B677" s="3" t="n"/>
      <c r="C677" s="3" t="n"/>
      <c r="D677" s="8">
        <f>IF(C677="","",IFERROR(VLOOKUP(C677,'Categorias'!$A$2:$B$101,2,FALSE),"Não classificado"))</f>
        <v/>
      </c>
      <c r="E677" s="3" t="n"/>
      <c r="F677" s="3" t="n"/>
      <c r="G677" s="3" t="n"/>
      <c r="H677" s="3" t="n"/>
      <c r="I677" s="2" t="n"/>
      <c r="J677" s="5" t="n"/>
      <c r="K677" s="9">
        <f>IF(A677="","",TEXT(A677,"mm/yyyy"))</f>
        <v/>
      </c>
      <c r="L677" s="10">
        <f>IF(J677="","",IF(OR(H677="Pago",H677="Recebido"),J677,0))</f>
        <v/>
      </c>
      <c r="M677" s="3" t="n"/>
    </row>
    <row r="678">
      <c r="A678" s="2" t="n"/>
      <c r="B678" s="3" t="n"/>
      <c r="C678" s="3" t="n"/>
      <c r="D678" s="4">
        <f>IF(C678="","",IFERROR(VLOOKUP(C678,'Categorias'!$A$2:$B$101,2,FALSE),"Não classificado"))</f>
        <v/>
      </c>
      <c r="E678" s="3" t="n"/>
      <c r="F678" s="3" t="n"/>
      <c r="G678" s="3" t="n"/>
      <c r="H678" s="3" t="n"/>
      <c r="I678" s="2" t="n"/>
      <c r="J678" s="5" t="n"/>
      <c r="K678" s="6">
        <f>IF(A678="","",TEXT(A678,"mm/yyyy"))</f>
        <v/>
      </c>
      <c r="L678" s="7">
        <f>IF(J678="","",IF(OR(H678="Pago",H678="Recebido"),J678,0))</f>
        <v/>
      </c>
      <c r="M678" s="3" t="n"/>
    </row>
    <row r="679">
      <c r="A679" s="2" t="n"/>
      <c r="B679" s="3" t="n"/>
      <c r="C679" s="3" t="n"/>
      <c r="D679" s="8">
        <f>IF(C679="","",IFERROR(VLOOKUP(C679,'Categorias'!$A$2:$B$101,2,FALSE),"Não classificado"))</f>
        <v/>
      </c>
      <c r="E679" s="3" t="n"/>
      <c r="F679" s="3" t="n"/>
      <c r="G679" s="3" t="n"/>
      <c r="H679" s="3" t="n"/>
      <c r="I679" s="2" t="n"/>
      <c r="J679" s="5" t="n"/>
      <c r="K679" s="9">
        <f>IF(A679="","",TEXT(A679,"mm/yyyy"))</f>
        <v/>
      </c>
      <c r="L679" s="10">
        <f>IF(J679="","",IF(OR(H679="Pago",H679="Recebido"),J679,0))</f>
        <v/>
      </c>
      <c r="M679" s="3" t="n"/>
    </row>
    <row r="680">
      <c r="A680" s="2" t="n"/>
      <c r="B680" s="3" t="n"/>
      <c r="C680" s="3" t="n"/>
      <c r="D680" s="4">
        <f>IF(C680="","",IFERROR(VLOOKUP(C680,'Categorias'!$A$2:$B$101,2,FALSE),"Não classificado"))</f>
        <v/>
      </c>
      <c r="E680" s="3" t="n"/>
      <c r="F680" s="3" t="n"/>
      <c r="G680" s="3" t="n"/>
      <c r="H680" s="3" t="n"/>
      <c r="I680" s="2" t="n"/>
      <c r="J680" s="5" t="n"/>
      <c r="K680" s="6">
        <f>IF(A680="","",TEXT(A680,"mm/yyyy"))</f>
        <v/>
      </c>
      <c r="L680" s="7">
        <f>IF(J680="","",IF(OR(H680="Pago",H680="Recebido"),J680,0))</f>
        <v/>
      </c>
      <c r="M680" s="3" t="n"/>
    </row>
    <row r="681">
      <c r="A681" s="2" t="n"/>
      <c r="B681" s="3" t="n"/>
      <c r="C681" s="3" t="n"/>
      <c r="D681" s="8">
        <f>IF(C681="","",IFERROR(VLOOKUP(C681,'Categorias'!$A$2:$B$101,2,FALSE),"Não classificado"))</f>
        <v/>
      </c>
      <c r="E681" s="3" t="n"/>
      <c r="F681" s="3" t="n"/>
      <c r="G681" s="3" t="n"/>
      <c r="H681" s="3" t="n"/>
      <c r="I681" s="2" t="n"/>
      <c r="J681" s="5" t="n"/>
      <c r="K681" s="9">
        <f>IF(A681="","",TEXT(A681,"mm/yyyy"))</f>
        <v/>
      </c>
      <c r="L681" s="10">
        <f>IF(J681="","",IF(OR(H681="Pago",H681="Recebido"),J681,0))</f>
        <v/>
      </c>
      <c r="M681" s="3" t="n"/>
    </row>
    <row r="682">
      <c r="A682" s="2" t="n"/>
      <c r="B682" s="3" t="n"/>
      <c r="C682" s="3" t="n"/>
      <c r="D682" s="4">
        <f>IF(C682="","",IFERROR(VLOOKUP(C682,'Categorias'!$A$2:$B$101,2,FALSE),"Não classificado"))</f>
        <v/>
      </c>
      <c r="E682" s="3" t="n"/>
      <c r="F682" s="3" t="n"/>
      <c r="G682" s="3" t="n"/>
      <c r="H682" s="3" t="n"/>
      <c r="I682" s="2" t="n"/>
      <c r="J682" s="5" t="n"/>
      <c r="K682" s="6">
        <f>IF(A682="","",TEXT(A682,"mm/yyyy"))</f>
        <v/>
      </c>
      <c r="L682" s="7">
        <f>IF(J682="","",IF(OR(H682="Pago",H682="Recebido"),J682,0))</f>
        <v/>
      </c>
      <c r="M682" s="3" t="n"/>
    </row>
    <row r="683">
      <c r="A683" s="2" t="n"/>
      <c r="B683" s="3" t="n"/>
      <c r="C683" s="3" t="n"/>
      <c r="D683" s="8">
        <f>IF(C683="","",IFERROR(VLOOKUP(C683,'Categorias'!$A$2:$B$101,2,FALSE),"Não classificado"))</f>
        <v/>
      </c>
      <c r="E683" s="3" t="n"/>
      <c r="F683" s="3" t="n"/>
      <c r="G683" s="3" t="n"/>
      <c r="H683" s="3" t="n"/>
      <c r="I683" s="2" t="n"/>
      <c r="J683" s="5" t="n"/>
      <c r="K683" s="9">
        <f>IF(A683="","",TEXT(A683,"mm/yyyy"))</f>
        <v/>
      </c>
      <c r="L683" s="10">
        <f>IF(J683="","",IF(OR(H683="Pago",H683="Recebido"),J683,0))</f>
        <v/>
      </c>
      <c r="M683" s="3" t="n"/>
    </row>
    <row r="684">
      <c r="A684" s="2" t="n"/>
      <c r="B684" s="3" t="n"/>
      <c r="C684" s="3" t="n"/>
      <c r="D684" s="4">
        <f>IF(C684="","",IFERROR(VLOOKUP(C684,'Categorias'!$A$2:$B$101,2,FALSE),"Não classificado"))</f>
        <v/>
      </c>
      <c r="E684" s="3" t="n"/>
      <c r="F684" s="3" t="n"/>
      <c r="G684" s="3" t="n"/>
      <c r="H684" s="3" t="n"/>
      <c r="I684" s="2" t="n"/>
      <c r="J684" s="5" t="n"/>
      <c r="K684" s="6">
        <f>IF(A684="","",TEXT(A684,"mm/yyyy"))</f>
        <v/>
      </c>
      <c r="L684" s="7">
        <f>IF(J684="","",IF(OR(H684="Pago",H684="Recebido"),J684,0))</f>
        <v/>
      </c>
      <c r="M684" s="3" t="n"/>
    </row>
    <row r="685">
      <c r="A685" s="2" t="n"/>
      <c r="B685" s="3" t="n"/>
      <c r="C685" s="3" t="n"/>
      <c r="D685" s="8">
        <f>IF(C685="","",IFERROR(VLOOKUP(C685,'Categorias'!$A$2:$B$101,2,FALSE),"Não classificado"))</f>
        <v/>
      </c>
      <c r="E685" s="3" t="n"/>
      <c r="F685" s="3" t="n"/>
      <c r="G685" s="3" t="n"/>
      <c r="H685" s="3" t="n"/>
      <c r="I685" s="2" t="n"/>
      <c r="J685" s="5" t="n"/>
      <c r="K685" s="9">
        <f>IF(A685="","",TEXT(A685,"mm/yyyy"))</f>
        <v/>
      </c>
      <c r="L685" s="10">
        <f>IF(J685="","",IF(OR(H685="Pago",H685="Recebido"),J685,0))</f>
        <v/>
      </c>
      <c r="M685" s="3" t="n"/>
    </row>
    <row r="686">
      <c r="A686" s="2" t="n"/>
      <c r="B686" s="3" t="n"/>
      <c r="C686" s="3" t="n"/>
      <c r="D686" s="4">
        <f>IF(C686="","",IFERROR(VLOOKUP(C686,'Categorias'!$A$2:$B$101,2,FALSE),"Não classificado"))</f>
        <v/>
      </c>
      <c r="E686" s="3" t="n"/>
      <c r="F686" s="3" t="n"/>
      <c r="G686" s="3" t="n"/>
      <c r="H686" s="3" t="n"/>
      <c r="I686" s="2" t="n"/>
      <c r="J686" s="5" t="n"/>
      <c r="K686" s="6">
        <f>IF(A686="","",TEXT(A686,"mm/yyyy"))</f>
        <v/>
      </c>
      <c r="L686" s="7">
        <f>IF(J686="","",IF(OR(H686="Pago",H686="Recebido"),J686,0))</f>
        <v/>
      </c>
      <c r="M686" s="3" t="n"/>
    </row>
    <row r="687">
      <c r="A687" s="2" t="n"/>
      <c r="B687" s="3" t="n"/>
      <c r="C687" s="3" t="n"/>
      <c r="D687" s="8">
        <f>IF(C687="","",IFERROR(VLOOKUP(C687,'Categorias'!$A$2:$B$101,2,FALSE),"Não classificado"))</f>
        <v/>
      </c>
      <c r="E687" s="3" t="n"/>
      <c r="F687" s="3" t="n"/>
      <c r="G687" s="3" t="n"/>
      <c r="H687" s="3" t="n"/>
      <c r="I687" s="2" t="n"/>
      <c r="J687" s="5" t="n"/>
      <c r="K687" s="9">
        <f>IF(A687="","",TEXT(A687,"mm/yyyy"))</f>
        <v/>
      </c>
      <c r="L687" s="10">
        <f>IF(J687="","",IF(OR(H687="Pago",H687="Recebido"),J687,0))</f>
        <v/>
      </c>
      <c r="M687" s="3" t="n"/>
    </row>
    <row r="688">
      <c r="A688" s="2" t="n"/>
      <c r="B688" s="3" t="n"/>
      <c r="C688" s="3" t="n"/>
      <c r="D688" s="4">
        <f>IF(C688="","",IFERROR(VLOOKUP(C688,'Categorias'!$A$2:$B$101,2,FALSE),"Não classificado"))</f>
        <v/>
      </c>
      <c r="E688" s="3" t="n"/>
      <c r="F688" s="3" t="n"/>
      <c r="G688" s="3" t="n"/>
      <c r="H688" s="3" t="n"/>
      <c r="I688" s="2" t="n"/>
      <c r="J688" s="5" t="n"/>
      <c r="K688" s="6">
        <f>IF(A688="","",TEXT(A688,"mm/yyyy"))</f>
        <v/>
      </c>
      <c r="L688" s="7">
        <f>IF(J688="","",IF(OR(H688="Pago",H688="Recebido"),J688,0))</f>
        <v/>
      </c>
      <c r="M688" s="3" t="n"/>
    </row>
    <row r="689">
      <c r="A689" s="2" t="n"/>
      <c r="B689" s="3" t="n"/>
      <c r="C689" s="3" t="n"/>
      <c r="D689" s="8">
        <f>IF(C689="","",IFERROR(VLOOKUP(C689,'Categorias'!$A$2:$B$101,2,FALSE),"Não classificado"))</f>
        <v/>
      </c>
      <c r="E689" s="3" t="n"/>
      <c r="F689" s="3" t="n"/>
      <c r="G689" s="3" t="n"/>
      <c r="H689" s="3" t="n"/>
      <c r="I689" s="2" t="n"/>
      <c r="J689" s="5" t="n"/>
      <c r="K689" s="9">
        <f>IF(A689="","",TEXT(A689,"mm/yyyy"))</f>
        <v/>
      </c>
      <c r="L689" s="10">
        <f>IF(J689="","",IF(OR(H689="Pago",H689="Recebido"),J689,0))</f>
        <v/>
      </c>
      <c r="M689" s="3" t="n"/>
    </row>
    <row r="690">
      <c r="A690" s="2" t="n"/>
      <c r="B690" s="3" t="n"/>
      <c r="C690" s="3" t="n"/>
      <c r="D690" s="4">
        <f>IF(C690="","",IFERROR(VLOOKUP(C690,'Categorias'!$A$2:$B$101,2,FALSE),"Não classificado"))</f>
        <v/>
      </c>
      <c r="E690" s="3" t="n"/>
      <c r="F690" s="3" t="n"/>
      <c r="G690" s="3" t="n"/>
      <c r="H690" s="3" t="n"/>
      <c r="I690" s="2" t="n"/>
      <c r="J690" s="5" t="n"/>
      <c r="K690" s="6">
        <f>IF(A690="","",TEXT(A690,"mm/yyyy"))</f>
        <v/>
      </c>
      <c r="L690" s="7">
        <f>IF(J690="","",IF(OR(H690="Pago",H690="Recebido"),J690,0))</f>
        <v/>
      </c>
      <c r="M690" s="3" t="n"/>
    </row>
    <row r="691">
      <c r="A691" s="2" t="n"/>
      <c r="B691" s="3" t="n"/>
      <c r="C691" s="3" t="n"/>
      <c r="D691" s="8">
        <f>IF(C691="","",IFERROR(VLOOKUP(C691,'Categorias'!$A$2:$B$101,2,FALSE),"Não classificado"))</f>
        <v/>
      </c>
      <c r="E691" s="3" t="n"/>
      <c r="F691" s="3" t="n"/>
      <c r="G691" s="3" t="n"/>
      <c r="H691" s="3" t="n"/>
      <c r="I691" s="2" t="n"/>
      <c r="J691" s="5" t="n"/>
      <c r="K691" s="9">
        <f>IF(A691="","",TEXT(A691,"mm/yyyy"))</f>
        <v/>
      </c>
      <c r="L691" s="10">
        <f>IF(J691="","",IF(OR(H691="Pago",H691="Recebido"),J691,0))</f>
        <v/>
      </c>
      <c r="M691" s="3" t="n"/>
    </row>
    <row r="692">
      <c r="A692" s="2" t="n"/>
      <c r="B692" s="3" t="n"/>
      <c r="C692" s="3" t="n"/>
      <c r="D692" s="4">
        <f>IF(C692="","",IFERROR(VLOOKUP(C692,'Categorias'!$A$2:$B$101,2,FALSE),"Não classificado"))</f>
        <v/>
      </c>
      <c r="E692" s="3" t="n"/>
      <c r="F692" s="3" t="n"/>
      <c r="G692" s="3" t="n"/>
      <c r="H692" s="3" t="n"/>
      <c r="I692" s="2" t="n"/>
      <c r="J692" s="5" t="n"/>
      <c r="K692" s="6">
        <f>IF(A692="","",TEXT(A692,"mm/yyyy"))</f>
        <v/>
      </c>
      <c r="L692" s="7">
        <f>IF(J692="","",IF(OR(H692="Pago",H692="Recebido"),J692,0))</f>
        <v/>
      </c>
      <c r="M692" s="3" t="n"/>
    </row>
    <row r="693">
      <c r="A693" s="2" t="n"/>
      <c r="B693" s="3" t="n"/>
      <c r="C693" s="3" t="n"/>
      <c r="D693" s="8">
        <f>IF(C693="","",IFERROR(VLOOKUP(C693,'Categorias'!$A$2:$B$101,2,FALSE),"Não classificado"))</f>
        <v/>
      </c>
      <c r="E693" s="3" t="n"/>
      <c r="F693" s="3" t="n"/>
      <c r="G693" s="3" t="n"/>
      <c r="H693" s="3" t="n"/>
      <c r="I693" s="2" t="n"/>
      <c r="J693" s="5" t="n"/>
      <c r="K693" s="9">
        <f>IF(A693="","",TEXT(A693,"mm/yyyy"))</f>
        <v/>
      </c>
      <c r="L693" s="10">
        <f>IF(J693="","",IF(OR(H693="Pago",H693="Recebido"),J693,0))</f>
        <v/>
      </c>
      <c r="M693" s="3" t="n"/>
    </row>
    <row r="694">
      <c r="A694" s="2" t="n"/>
      <c r="B694" s="3" t="n"/>
      <c r="C694" s="3" t="n"/>
      <c r="D694" s="4">
        <f>IF(C694="","",IFERROR(VLOOKUP(C694,'Categorias'!$A$2:$B$101,2,FALSE),"Não classificado"))</f>
        <v/>
      </c>
      <c r="E694" s="3" t="n"/>
      <c r="F694" s="3" t="n"/>
      <c r="G694" s="3" t="n"/>
      <c r="H694" s="3" t="n"/>
      <c r="I694" s="2" t="n"/>
      <c r="J694" s="5" t="n"/>
      <c r="K694" s="6">
        <f>IF(A694="","",TEXT(A694,"mm/yyyy"))</f>
        <v/>
      </c>
      <c r="L694" s="7">
        <f>IF(J694="","",IF(OR(H694="Pago",H694="Recebido"),J694,0))</f>
        <v/>
      </c>
      <c r="M694" s="3" t="n"/>
    </row>
    <row r="695">
      <c r="A695" s="2" t="n"/>
      <c r="B695" s="3" t="n"/>
      <c r="C695" s="3" t="n"/>
      <c r="D695" s="8">
        <f>IF(C695="","",IFERROR(VLOOKUP(C695,'Categorias'!$A$2:$B$101,2,FALSE),"Não classificado"))</f>
        <v/>
      </c>
      <c r="E695" s="3" t="n"/>
      <c r="F695" s="3" t="n"/>
      <c r="G695" s="3" t="n"/>
      <c r="H695" s="3" t="n"/>
      <c r="I695" s="2" t="n"/>
      <c r="J695" s="5" t="n"/>
      <c r="K695" s="9">
        <f>IF(A695="","",TEXT(A695,"mm/yyyy"))</f>
        <v/>
      </c>
      <c r="L695" s="10">
        <f>IF(J695="","",IF(OR(H695="Pago",H695="Recebido"),J695,0))</f>
        <v/>
      </c>
      <c r="M695" s="3" t="n"/>
    </row>
    <row r="696">
      <c r="A696" s="2" t="n"/>
      <c r="B696" s="3" t="n"/>
      <c r="C696" s="3" t="n"/>
      <c r="D696" s="4">
        <f>IF(C696="","",IFERROR(VLOOKUP(C696,'Categorias'!$A$2:$B$101,2,FALSE),"Não classificado"))</f>
        <v/>
      </c>
      <c r="E696" s="3" t="n"/>
      <c r="F696" s="3" t="n"/>
      <c r="G696" s="3" t="n"/>
      <c r="H696" s="3" t="n"/>
      <c r="I696" s="2" t="n"/>
      <c r="J696" s="5" t="n"/>
      <c r="K696" s="6">
        <f>IF(A696="","",TEXT(A696,"mm/yyyy"))</f>
        <v/>
      </c>
      <c r="L696" s="7">
        <f>IF(J696="","",IF(OR(H696="Pago",H696="Recebido"),J696,0))</f>
        <v/>
      </c>
      <c r="M696" s="3" t="n"/>
    </row>
    <row r="697">
      <c r="A697" s="2" t="n"/>
      <c r="B697" s="3" t="n"/>
      <c r="C697" s="3" t="n"/>
      <c r="D697" s="8">
        <f>IF(C697="","",IFERROR(VLOOKUP(C697,'Categorias'!$A$2:$B$101,2,FALSE),"Não classificado"))</f>
        <v/>
      </c>
      <c r="E697" s="3" t="n"/>
      <c r="F697" s="3" t="n"/>
      <c r="G697" s="3" t="n"/>
      <c r="H697" s="3" t="n"/>
      <c r="I697" s="2" t="n"/>
      <c r="J697" s="5" t="n"/>
      <c r="K697" s="9">
        <f>IF(A697="","",TEXT(A697,"mm/yyyy"))</f>
        <v/>
      </c>
      <c r="L697" s="10">
        <f>IF(J697="","",IF(OR(H697="Pago",H697="Recebido"),J697,0))</f>
        <v/>
      </c>
      <c r="M697" s="3" t="n"/>
    </row>
    <row r="698">
      <c r="A698" s="2" t="n"/>
      <c r="B698" s="3" t="n"/>
      <c r="C698" s="3" t="n"/>
      <c r="D698" s="4">
        <f>IF(C698="","",IFERROR(VLOOKUP(C698,'Categorias'!$A$2:$B$101,2,FALSE),"Não classificado"))</f>
        <v/>
      </c>
      <c r="E698" s="3" t="n"/>
      <c r="F698" s="3" t="n"/>
      <c r="G698" s="3" t="n"/>
      <c r="H698" s="3" t="n"/>
      <c r="I698" s="2" t="n"/>
      <c r="J698" s="5" t="n"/>
      <c r="K698" s="6">
        <f>IF(A698="","",TEXT(A698,"mm/yyyy"))</f>
        <v/>
      </c>
      <c r="L698" s="7">
        <f>IF(J698="","",IF(OR(H698="Pago",H698="Recebido"),J698,0))</f>
        <v/>
      </c>
      <c r="M698" s="3" t="n"/>
    </row>
    <row r="699">
      <c r="A699" s="2" t="n"/>
      <c r="B699" s="3" t="n"/>
      <c r="C699" s="3" t="n"/>
      <c r="D699" s="8">
        <f>IF(C699="","",IFERROR(VLOOKUP(C699,'Categorias'!$A$2:$B$101,2,FALSE),"Não classificado"))</f>
        <v/>
      </c>
      <c r="E699" s="3" t="n"/>
      <c r="F699" s="3" t="n"/>
      <c r="G699" s="3" t="n"/>
      <c r="H699" s="3" t="n"/>
      <c r="I699" s="2" t="n"/>
      <c r="J699" s="5" t="n"/>
      <c r="K699" s="9">
        <f>IF(A699="","",TEXT(A699,"mm/yyyy"))</f>
        <v/>
      </c>
      <c r="L699" s="10">
        <f>IF(J699="","",IF(OR(H699="Pago",H699="Recebido"),J699,0))</f>
        <v/>
      </c>
      <c r="M699" s="3" t="n"/>
    </row>
    <row r="700">
      <c r="A700" s="2" t="n"/>
      <c r="B700" s="3" t="n"/>
      <c r="C700" s="3" t="n"/>
      <c r="D700" s="4">
        <f>IF(C700="","",IFERROR(VLOOKUP(C700,'Categorias'!$A$2:$B$101,2,FALSE),"Não classificado"))</f>
        <v/>
      </c>
      <c r="E700" s="3" t="n"/>
      <c r="F700" s="3" t="n"/>
      <c r="G700" s="3" t="n"/>
      <c r="H700" s="3" t="n"/>
      <c r="I700" s="2" t="n"/>
      <c r="J700" s="5" t="n"/>
      <c r="K700" s="6">
        <f>IF(A700="","",TEXT(A700,"mm/yyyy"))</f>
        <v/>
      </c>
      <c r="L700" s="7">
        <f>IF(J700="","",IF(OR(H700="Pago",H700="Recebido"),J700,0))</f>
        <v/>
      </c>
      <c r="M700" s="3" t="n"/>
    </row>
    <row r="701">
      <c r="A701" s="2" t="n"/>
      <c r="B701" s="3" t="n"/>
      <c r="C701" s="3" t="n"/>
      <c r="D701" s="8">
        <f>IF(C701="","",IFERROR(VLOOKUP(C701,'Categorias'!$A$2:$B$101,2,FALSE),"Não classificado"))</f>
        <v/>
      </c>
      <c r="E701" s="3" t="n"/>
      <c r="F701" s="3" t="n"/>
      <c r="G701" s="3" t="n"/>
      <c r="H701" s="3" t="n"/>
      <c r="I701" s="2" t="n"/>
      <c r="J701" s="5" t="n"/>
      <c r="K701" s="9">
        <f>IF(A701="","",TEXT(A701,"mm/yyyy"))</f>
        <v/>
      </c>
      <c r="L701" s="10">
        <f>IF(J701="","",IF(OR(H701="Pago",H701="Recebido"),J701,0))</f>
        <v/>
      </c>
      <c r="M701" s="3" t="n"/>
    </row>
    <row r="702">
      <c r="A702" s="2" t="n"/>
      <c r="B702" s="3" t="n"/>
      <c r="C702" s="3" t="n"/>
      <c r="D702" s="4">
        <f>IF(C702="","",IFERROR(VLOOKUP(C702,'Categorias'!$A$2:$B$101,2,FALSE),"Não classificado"))</f>
        <v/>
      </c>
      <c r="E702" s="3" t="n"/>
      <c r="F702" s="3" t="n"/>
      <c r="G702" s="3" t="n"/>
      <c r="H702" s="3" t="n"/>
      <c r="I702" s="2" t="n"/>
      <c r="J702" s="5" t="n"/>
      <c r="K702" s="6">
        <f>IF(A702="","",TEXT(A702,"mm/yyyy"))</f>
        <v/>
      </c>
      <c r="L702" s="7">
        <f>IF(J702="","",IF(OR(H702="Pago",H702="Recebido"),J702,0))</f>
        <v/>
      </c>
      <c r="M702" s="3" t="n"/>
    </row>
    <row r="703">
      <c r="A703" s="2" t="n"/>
      <c r="B703" s="3" t="n"/>
      <c r="C703" s="3" t="n"/>
      <c r="D703" s="8">
        <f>IF(C703="","",IFERROR(VLOOKUP(C703,'Categorias'!$A$2:$B$101,2,FALSE),"Não classificado"))</f>
        <v/>
      </c>
      <c r="E703" s="3" t="n"/>
      <c r="F703" s="3" t="n"/>
      <c r="G703" s="3" t="n"/>
      <c r="H703" s="3" t="n"/>
      <c r="I703" s="2" t="n"/>
      <c r="J703" s="5" t="n"/>
      <c r="K703" s="9">
        <f>IF(A703="","",TEXT(A703,"mm/yyyy"))</f>
        <v/>
      </c>
      <c r="L703" s="10">
        <f>IF(J703="","",IF(OR(H703="Pago",H703="Recebido"),J703,0))</f>
        <v/>
      </c>
      <c r="M703" s="3" t="n"/>
    </row>
    <row r="704">
      <c r="A704" s="2" t="n"/>
      <c r="B704" s="3" t="n"/>
      <c r="C704" s="3" t="n"/>
      <c r="D704" s="4">
        <f>IF(C704="","",IFERROR(VLOOKUP(C704,'Categorias'!$A$2:$B$101,2,FALSE),"Não classificado"))</f>
        <v/>
      </c>
      <c r="E704" s="3" t="n"/>
      <c r="F704" s="3" t="n"/>
      <c r="G704" s="3" t="n"/>
      <c r="H704" s="3" t="n"/>
      <c r="I704" s="2" t="n"/>
      <c r="J704" s="5" t="n"/>
      <c r="K704" s="6">
        <f>IF(A704="","",TEXT(A704,"mm/yyyy"))</f>
        <v/>
      </c>
      <c r="L704" s="7">
        <f>IF(J704="","",IF(OR(H704="Pago",H704="Recebido"),J704,0))</f>
        <v/>
      </c>
      <c r="M704" s="3" t="n"/>
    </row>
    <row r="705">
      <c r="A705" s="2" t="n"/>
      <c r="B705" s="3" t="n"/>
      <c r="C705" s="3" t="n"/>
      <c r="D705" s="8">
        <f>IF(C705="","",IFERROR(VLOOKUP(C705,'Categorias'!$A$2:$B$101,2,FALSE),"Não classificado"))</f>
        <v/>
      </c>
      <c r="E705" s="3" t="n"/>
      <c r="F705" s="3" t="n"/>
      <c r="G705" s="3" t="n"/>
      <c r="H705" s="3" t="n"/>
      <c r="I705" s="2" t="n"/>
      <c r="J705" s="5" t="n"/>
      <c r="K705" s="9">
        <f>IF(A705="","",TEXT(A705,"mm/yyyy"))</f>
        <v/>
      </c>
      <c r="L705" s="10">
        <f>IF(J705="","",IF(OR(H705="Pago",H705="Recebido"),J705,0))</f>
        <v/>
      </c>
      <c r="M705" s="3" t="n"/>
    </row>
    <row r="706">
      <c r="A706" s="2" t="n"/>
      <c r="B706" s="3" t="n"/>
      <c r="C706" s="3" t="n"/>
      <c r="D706" s="4">
        <f>IF(C706="","",IFERROR(VLOOKUP(C706,'Categorias'!$A$2:$B$101,2,FALSE),"Não classificado"))</f>
        <v/>
      </c>
      <c r="E706" s="3" t="n"/>
      <c r="F706" s="3" t="n"/>
      <c r="G706" s="3" t="n"/>
      <c r="H706" s="3" t="n"/>
      <c r="I706" s="2" t="n"/>
      <c r="J706" s="5" t="n"/>
      <c r="K706" s="6">
        <f>IF(A706="","",TEXT(A706,"mm/yyyy"))</f>
        <v/>
      </c>
      <c r="L706" s="7">
        <f>IF(J706="","",IF(OR(H706="Pago",H706="Recebido"),J706,0))</f>
        <v/>
      </c>
      <c r="M706" s="3" t="n"/>
    </row>
    <row r="707">
      <c r="A707" s="2" t="n"/>
      <c r="B707" s="3" t="n"/>
      <c r="C707" s="3" t="n"/>
      <c r="D707" s="8">
        <f>IF(C707="","",IFERROR(VLOOKUP(C707,'Categorias'!$A$2:$B$101,2,FALSE),"Não classificado"))</f>
        <v/>
      </c>
      <c r="E707" s="3" t="n"/>
      <c r="F707" s="3" t="n"/>
      <c r="G707" s="3" t="n"/>
      <c r="H707" s="3" t="n"/>
      <c r="I707" s="2" t="n"/>
      <c r="J707" s="5" t="n"/>
      <c r="K707" s="9">
        <f>IF(A707="","",TEXT(A707,"mm/yyyy"))</f>
        <v/>
      </c>
      <c r="L707" s="10">
        <f>IF(J707="","",IF(OR(H707="Pago",H707="Recebido"),J707,0))</f>
        <v/>
      </c>
      <c r="M707" s="3" t="n"/>
    </row>
    <row r="708">
      <c r="A708" s="2" t="n"/>
      <c r="B708" s="3" t="n"/>
      <c r="C708" s="3" t="n"/>
      <c r="D708" s="4">
        <f>IF(C708="","",IFERROR(VLOOKUP(C708,'Categorias'!$A$2:$B$101,2,FALSE),"Não classificado"))</f>
        <v/>
      </c>
      <c r="E708" s="3" t="n"/>
      <c r="F708" s="3" t="n"/>
      <c r="G708" s="3" t="n"/>
      <c r="H708" s="3" t="n"/>
      <c r="I708" s="2" t="n"/>
      <c r="J708" s="5" t="n"/>
      <c r="K708" s="6">
        <f>IF(A708="","",TEXT(A708,"mm/yyyy"))</f>
        <v/>
      </c>
      <c r="L708" s="7">
        <f>IF(J708="","",IF(OR(H708="Pago",H708="Recebido"),J708,0))</f>
        <v/>
      </c>
      <c r="M708" s="3" t="n"/>
    </row>
    <row r="709">
      <c r="A709" s="2" t="n"/>
      <c r="B709" s="3" t="n"/>
      <c r="C709" s="3" t="n"/>
      <c r="D709" s="8">
        <f>IF(C709="","",IFERROR(VLOOKUP(C709,'Categorias'!$A$2:$B$101,2,FALSE),"Não classificado"))</f>
        <v/>
      </c>
      <c r="E709" s="3" t="n"/>
      <c r="F709" s="3" t="n"/>
      <c r="G709" s="3" t="n"/>
      <c r="H709" s="3" t="n"/>
      <c r="I709" s="2" t="n"/>
      <c r="J709" s="5" t="n"/>
      <c r="K709" s="9">
        <f>IF(A709="","",TEXT(A709,"mm/yyyy"))</f>
        <v/>
      </c>
      <c r="L709" s="10">
        <f>IF(J709="","",IF(OR(H709="Pago",H709="Recebido"),J709,0))</f>
        <v/>
      </c>
      <c r="M709" s="3" t="n"/>
    </row>
    <row r="710">
      <c r="A710" s="2" t="n"/>
      <c r="B710" s="3" t="n"/>
      <c r="C710" s="3" t="n"/>
      <c r="D710" s="4">
        <f>IF(C710="","",IFERROR(VLOOKUP(C710,'Categorias'!$A$2:$B$101,2,FALSE),"Não classificado"))</f>
        <v/>
      </c>
      <c r="E710" s="3" t="n"/>
      <c r="F710" s="3" t="n"/>
      <c r="G710" s="3" t="n"/>
      <c r="H710" s="3" t="n"/>
      <c r="I710" s="2" t="n"/>
      <c r="J710" s="5" t="n"/>
      <c r="K710" s="6">
        <f>IF(A710="","",TEXT(A710,"mm/yyyy"))</f>
        <v/>
      </c>
      <c r="L710" s="7">
        <f>IF(J710="","",IF(OR(H710="Pago",H710="Recebido"),J710,0))</f>
        <v/>
      </c>
      <c r="M710" s="3" t="n"/>
    </row>
    <row r="711">
      <c r="A711" s="2" t="n"/>
      <c r="B711" s="3" t="n"/>
      <c r="C711" s="3" t="n"/>
      <c r="D711" s="8">
        <f>IF(C711="","",IFERROR(VLOOKUP(C711,'Categorias'!$A$2:$B$101,2,FALSE),"Não classificado"))</f>
        <v/>
      </c>
      <c r="E711" s="3" t="n"/>
      <c r="F711" s="3" t="n"/>
      <c r="G711" s="3" t="n"/>
      <c r="H711" s="3" t="n"/>
      <c r="I711" s="2" t="n"/>
      <c r="J711" s="5" t="n"/>
      <c r="K711" s="9">
        <f>IF(A711="","",TEXT(A711,"mm/yyyy"))</f>
        <v/>
      </c>
      <c r="L711" s="10">
        <f>IF(J711="","",IF(OR(H711="Pago",H711="Recebido"),J711,0))</f>
        <v/>
      </c>
      <c r="M711" s="3" t="n"/>
    </row>
    <row r="712">
      <c r="A712" s="2" t="n"/>
      <c r="B712" s="3" t="n"/>
      <c r="C712" s="3" t="n"/>
      <c r="D712" s="4">
        <f>IF(C712="","",IFERROR(VLOOKUP(C712,'Categorias'!$A$2:$B$101,2,FALSE),"Não classificado"))</f>
        <v/>
      </c>
      <c r="E712" s="3" t="n"/>
      <c r="F712" s="3" t="n"/>
      <c r="G712" s="3" t="n"/>
      <c r="H712" s="3" t="n"/>
      <c r="I712" s="2" t="n"/>
      <c r="J712" s="5" t="n"/>
      <c r="K712" s="6">
        <f>IF(A712="","",TEXT(A712,"mm/yyyy"))</f>
        <v/>
      </c>
      <c r="L712" s="7">
        <f>IF(J712="","",IF(OR(H712="Pago",H712="Recebido"),J712,0))</f>
        <v/>
      </c>
      <c r="M712" s="3" t="n"/>
    </row>
    <row r="713">
      <c r="A713" s="2" t="n"/>
      <c r="B713" s="3" t="n"/>
      <c r="C713" s="3" t="n"/>
      <c r="D713" s="8">
        <f>IF(C713="","",IFERROR(VLOOKUP(C713,'Categorias'!$A$2:$B$101,2,FALSE),"Não classificado"))</f>
        <v/>
      </c>
      <c r="E713" s="3" t="n"/>
      <c r="F713" s="3" t="n"/>
      <c r="G713" s="3" t="n"/>
      <c r="H713" s="3" t="n"/>
      <c r="I713" s="2" t="n"/>
      <c r="J713" s="5" t="n"/>
      <c r="K713" s="9">
        <f>IF(A713="","",TEXT(A713,"mm/yyyy"))</f>
        <v/>
      </c>
      <c r="L713" s="10">
        <f>IF(J713="","",IF(OR(H713="Pago",H713="Recebido"),J713,0))</f>
        <v/>
      </c>
      <c r="M713" s="3" t="n"/>
    </row>
    <row r="714">
      <c r="A714" s="2" t="n"/>
      <c r="B714" s="3" t="n"/>
      <c r="C714" s="3" t="n"/>
      <c r="D714" s="4">
        <f>IF(C714="","",IFERROR(VLOOKUP(C714,'Categorias'!$A$2:$B$101,2,FALSE),"Não classificado"))</f>
        <v/>
      </c>
      <c r="E714" s="3" t="n"/>
      <c r="F714" s="3" t="n"/>
      <c r="G714" s="3" t="n"/>
      <c r="H714" s="3" t="n"/>
      <c r="I714" s="2" t="n"/>
      <c r="J714" s="5" t="n"/>
      <c r="K714" s="6">
        <f>IF(A714="","",TEXT(A714,"mm/yyyy"))</f>
        <v/>
      </c>
      <c r="L714" s="7">
        <f>IF(J714="","",IF(OR(H714="Pago",H714="Recebido"),J714,0))</f>
        <v/>
      </c>
      <c r="M714" s="3" t="n"/>
    </row>
    <row r="715">
      <c r="A715" s="2" t="n"/>
      <c r="B715" s="3" t="n"/>
      <c r="C715" s="3" t="n"/>
      <c r="D715" s="8">
        <f>IF(C715="","",IFERROR(VLOOKUP(C715,'Categorias'!$A$2:$B$101,2,FALSE),"Não classificado"))</f>
        <v/>
      </c>
      <c r="E715" s="3" t="n"/>
      <c r="F715" s="3" t="n"/>
      <c r="G715" s="3" t="n"/>
      <c r="H715" s="3" t="n"/>
      <c r="I715" s="2" t="n"/>
      <c r="J715" s="5" t="n"/>
      <c r="K715" s="9">
        <f>IF(A715="","",TEXT(A715,"mm/yyyy"))</f>
        <v/>
      </c>
      <c r="L715" s="10">
        <f>IF(J715="","",IF(OR(H715="Pago",H715="Recebido"),J715,0))</f>
        <v/>
      </c>
      <c r="M715" s="3" t="n"/>
    </row>
    <row r="716">
      <c r="A716" s="2" t="n"/>
      <c r="B716" s="3" t="n"/>
      <c r="C716" s="3" t="n"/>
      <c r="D716" s="4">
        <f>IF(C716="","",IFERROR(VLOOKUP(C716,'Categorias'!$A$2:$B$101,2,FALSE),"Não classificado"))</f>
        <v/>
      </c>
      <c r="E716" s="3" t="n"/>
      <c r="F716" s="3" t="n"/>
      <c r="G716" s="3" t="n"/>
      <c r="H716" s="3" t="n"/>
      <c r="I716" s="2" t="n"/>
      <c r="J716" s="5" t="n"/>
      <c r="K716" s="6">
        <f>IF(A716="","",TEXT(A716,"mm/yyyy"))</f>
        <v/>
      </c>
      <c r="L716" s="7">
        <f>IF(J716="","",IF(OR(H716="Pago",H716="Recebido"),J716,0))</f>
        <v/>
      </c>
      <c r="M716" s="3" t="n"/>
    </row>
    <row r="717">
      <c r="A717" s="2" t="n"/>
      <c r="B717" s="3" t="n"/>
      <c r="C717" s="3" t="n"/>
      <c r="D717" s="8">
        <f>IF(C717="","",IFERROR(VLOOKUP(C717,'Categorias'!$A$2:$B$101,2,FALSE),"Não classificado"))</f>
        <v/>
      </c>
      <c r="E717" s="3" t="n"/>
      <c r="F717" s="3" t="n"/>
      <c r="G717" s="3" t="n"/>
      <c r="H717" s="3" t="n"/>
      <c r="I717" s="2" t="n"/>
      <c r="J717" s="5" t="n"/>
      <c r="K717" s="9">
        <f>IF(A717="","",TEXT(A717,"mm/yyyy"))</f>
        <v/>
      </c>
      <c r="L717" s="10">
        <f>IF(J717="","",IF(OR(H717="Pago",H717="Recebido"),J717,0))</f>
        <v/>
      </c>
      <c r="M717" s="3" t="n"/>
    </row>
    <row r="718">
      <c r="A718" s="2" t="n"/>
      <c r="B718" s="3" t="n"/>
      <c r="C718" s="3" t="n"/>
      <c r="D718" s="4">
        <f>IF(C718="","",IFERROR(VLOOKUP(C718,'Categorias'!$A$2:$B$101,2,FALSE),"Não classificado"))</f>
        <v/>
      </c>
      <c r="E718" s="3" t="n"/>
      <c r="F718" s="3" t="n"/>
      <c r="G718" s="3" t="n"/>
      <c r="H718" s="3" t="n"/>
      <c r="I718" s="2" t="n"/>
      <c r="J718" s="5" t="n"/>
      <c r="K718" s="6">
        <f>IF(A718="","",TEXT(A718,"mm/yyyy"))</f>
        <v/>
      </c>
      <c r="L718" s="7">
        <f>IF(J718="","",IF(OR(H718="Pago",H718="Recebido"),J718,0))</f>
        <v/>
      </c>
      <c r="M718" s="3" t="n"/>
    </row>
    <row r="719">
      <c r="A719" s="2" t="n"/>
      <c r="B719" s="3" t="n"/>
      <c r="C719" s="3" t="n"/>
      <c r="D719" s="8">
        <f>IF(C719="","",IFERROR(VLOOKUP(C719,'Categorias'!$A$2:$B$101,2,FALSE),"Não classificado"))</f>
        <v/>
      </c>
      <c r="E719" s="3" t="n"/>
      <c r="F719" s="3" t="n"/>
      <c r="G719" s="3" t="n"/>
      <c r="H719" s="3" t="n"/>
      <c r="I719" s="2" t="n"/>
      <c r="J719" s="5" t="n"/>
      <c r="K719" s="9">
        <f>IF(A719="","",TEXT(A719,"mm/yyyy"))</f>
        <v/>
      </c>
      <c r="L719" s="10">
        <f>IF(J719="","",IF(OR(H719="Pago",H719="Recebido"),J719,0))</f>
        <v/>
      </c>
      <c r="M719" s="3" t="n"/>
    </row>
    <row r="720">
      <c r="A720" s="2" t="n"/>
      <c r="B720" s="3" t="n"/>
      <c r="C720" s="3" t="n"/>
      <c r="D720" s="4">
        <f>IF(C720="","",IFERROR(VLOOKUP(C720,'Categorias'!$A$2:$B$101,2,FALSE),"Não classificado"))</f>
        <v/>
      </c>
      <c r="E720" s="3" t="n"/>
      <c r="F720" s="3" t="n"/>
      <c r="G720" s="3" t="n"/>
      <c r="H720" s="3" t="n"/>
      <c r="I720" s="2" t="n"/>
      <c r="J720" s="5" t="n"/>
      <c r="K720" s="6">
        <f>IF(A720="","",TEXT(A720,"mm/yyyy"))</f>
        <v/>
      </c>
      <c r="L720" s="7">
        <f>IF(J720="","",IF(OR(H720="Pago",H720="Recebido"),J720,0))</f>
        <v/>
      </c>
      <c r="M720" s="3" t="n"/>
    </row>
    <row r="721">
      <c r="A721" s="2" t="n"/>
      <c r="B721" s="3" t="n"/>
      <c r="C721" s="3" t="n"/>
      <c r="D721" s="8">
        <f>IF(C721="","",IFERROR(VLOOKUP(C721,'Categorias'!$A$2:$B$101,2,FALSE),"Não classificado"))</f>
        <v/>
      </c>
      <c r="E721" s="3" t="n"/>
      <c r="F721" s="3" t="n"/>
      <c r="G721" s="3" t="n"/>
      <c r="H721" s="3" t="n"/>
      <c r="I721" s="2" t="n"/>
      <c r="J721" s="5" t="n"/>
      <c r="K721" s="9">
        <f>IF(A721="","",TEXT(A721,"mm/yyyy"))</f>
        <v/>
      </c>
      <c r="L721" s="10">
        <f>IF(J721="","",IF(OR(H721="Pago",H721="Recebido"),J721,0))</f>
        <v/>
      </c>
      <c r="M721" s="3" t="n"/>
    </row>
    <row r="722">
      <c r="A722" s="2" t="n"/>
      <c r="B722" s="3" t="n"/>
      <c r="C722" s="3" t="n"/>
      <c r="D722" s="4">
        <f>IF(C722="","",IFERROR(VLOOKUP(C722,'Categorias'!$A$2:$B$101,2,FALSE),"Não classificado"))</f>
        <v/>
      </c>
      <c r="E722" s="3" t="n"/>
      <c r="F722" s="3" t="n"/>
      <c r="G722" s="3" t="n"/>
      <c r="H722" s="3" t="n"/>
      <c r="I722" s="2" t="n"/>
      <c r="J722" s="5" t="n"/>
      <c r="K722" s="6">
        <f>IF(A722="","",TEXT(A722,"mm/yyyy"))</f>
        <v/>
      </c>
      <c r="L722" s="7">
        <f>IF(J722="","",IF(OR(H722="Pago",H722="Recebido"),J722,0))</f>
        <v/>
      </c>
      <c r="M722" s="3" t="n"/>
    </row>
    <row r="723">
      <c r="A723" s="2" t="n"/>
      <c r="B723" s="3" t="n"/>
      <c r="C723" s="3" t="n"/>
      <c r="D723" s="8">
        <f>IF(C723="","",IFERROR(VLOOKUP(C723,'Categorias'!$A$2:$B$101,2,FALSE),"Não classificado"))</f>
        <v/>
      </c>
      <c r="E723" s="3" t="n"/>
      <c r="F723" s="3" t="n"/>
      <c r="G723" s="3" t="n"/>
      <c r="H723" s="3" t="n"/>
      <c r="I723" s="2" t="n"/>
      <c r="J723" s="5" t="n"/>
      <c r="K723" s="9">
        <f>IF(A723="","",TEXT(A723,"mm/yyyy"))</f>
        <v/>
      </c>
      <c r="L723" s="10">
        <f>IF(J723="","",IF(OR(H723="Pago",H723="Recebido"),J723,0))</f>
        <v/>
      </c>
      <c r="M723" s="3" t="n"/>
    </row>
    <row r="724">
      <c r="A724" s="2" t="n"/>
      <c r="B724" s="3" t="n"/>
      <c r="C724" s="3" t="n"/>
      <c r="D724" s="4">
        <f>IF(C724="","",IFERROR(VLOOKUP(C724,'Categorias'!$A$2:$B$101,2,FALSE),"Não classificado"))</f>
        <v/>
      </c>
      <c r="E724" s="3" t="n"/>
      <c r="F724" s="3" t="n"/>
      <c r="G724" s="3" t="n"/>
      <c r="H724" s="3" t="n"/>
      <c r="I724" s="2" t="n"/>
      <c r="J724" s="5" t="n"/>
      <c r="K724" s="6">
        <f>IF(A724="","",TEXT(A724,"mm/yyyy"))</f>
        <v/>
      </c>
      <c r="L724" s="7">
        <f>IF(J724="","",IF(OR(H724="Pago",H724="Recebido"),J724,0))</f>
        <v/>
      </c>
      <c r="M724" s="3" t="n"/>
    </row>
    <row r="725">
      <c r="A725" s="2" t="n"/>
      <c r="B725" s="3" t="n"/>
      <c r="C725" s="3" t="n"/>
      <c r="D725" s="8">
        <f>IF(C725="","",IFERROR(VLOOKUP(C725,'Categorias'!$A$2:$B$101,2,FALSE),"Não classificado"))</f>
        <v/>
      </c>
      <c r="E725" s="3" t="n"/>
      <c r="F725" s="3" t="n"/>
      <c r="G725" s="3" t="n"/>
      <c r="H725" s="3" t="n"/>
      <c r="I725" s="2" t="n"/>
      <c r="J725" s="5" t="n"/>
      <c r="K725" s="9">
        <f>IF(A725="","",TEXT(A725,"mm/yyyy"))</f>
        <v/>
      </c>
      <c r="L725" s="10">
        <f>IF(J725="","",IF(OR(H725="Pago",H725="Recebido"),J725,0))</f>
        <v/>
      </c>
      <c r="M725" s="3" t="n"/>
    </row>
    <row r="726">
      <c r="A726" s="2" t="n"/>
      <c r="B726" s="3" t="n"/>
      <c r="C726" s="3" t="n"/>
      <c r="D726" s="4">
        <f>IF(C726="","",IFERROR(VLOOKUP(C726,'Categorias'!$A$2:$B$101,2,FALSE),"Não classificado"))</f>
        <v/>
      </c>
      <c r="E726" s="3" t="n"/>
      <c r="F726" s="3" t="n"/>
      <c r="G726" s="3" t="n"/>
      <c r="H726" s="3" t="n"/>
      <c r="I726" s="2" t="n"/>
      <c r="J726" s="5" t="n"/>
      <c r="K726" s="6">
        <f>IF(A726="","",TEXT(A726,"mm/yyyy"))</f>
        <v/>
      </c>
      <c r="L726" s="7">
        <f>IF(J726="","",IF(OR(H726="Pago",H726="Recebido"),J726,0))</f>
        <v/>
      </c>
      <c r="M726" s="3" t="n"/>
    </row>
    <row r="727">
      <c r="A727" s="2" t="n"/>
      <c r="B727" s="3" t="n"/>
      <c r="C727" s="3" t="n"/>
      <c r="D727" s="8">
        <f>IF(C727="","",IFERROR(VLOOKUP(C727,'Categorias'!$A$2:$B$101,2,FALSE),"Não classificado"))</f>
        <v/>
      </c>
      <c r="E727" s="3" t="n"/>
      <c r="F727" s="3" t="n"/>
      <c r="G727" s="3" t="n"/>
      <c r="H727" s="3" t="n"/>
      <c r="I727" s="2" t="n"/>
      <c r="J727" s="5" t="n"/>
      <c r="K727" s="9">
        <f>IF(A727="","",TEXT(A727,"mm/yyyy"))</f>
        <v/>
      </c>
      <c r="L727" s="10">
        <f>IF(J727="","",IF(OR(H727="Pago",H727="Recebido"),J727,0))</f>
        <v/>
      </c>
      <c r="M727" s="3" t="n"/>
    </row>
    <row r="728">
      <c r="A728" s="2" t="n"/>
      <c r="B728" s="3" t="n"/>
      <c r="C728" s="3" t="n"/>
      <c r="D728" s="4">
        <f>IF(C728="","",IFERROR(VLOOKUP(C728,'Categorias'!$A$2:$B$101,2,FALSE),"Não classificado"))</f>
        <v/>
      </c>
      <c r="E728" s="3" t="n"/>
      <c r="F728" s="3" t="n"/>
      <c r="G728" s="3" t="n"/>
      <c r="H728" s="3" t="n"/>
      <c r="I728" s="2" t="n"/>
      <c r="J728" s="5" t="n"/>
      <c r="K728" s="6">
        <f>IF(A728="","",TEXT(A728,"mm/yyyy"))</f>
        <v/>
      </c>
      <c r="L728" s="7">
        <f>IF(J728="","",IF(OR(H728="Pago",H728="Recebido"),J728,0))</f>
        <v/>
      </c>
      <c r="M728" s="3" t="n"/>
    </row>
    <row r="729">
      <c r="A729" s="2" t="n"/>
      <c r="B729" s="3" t="n"/>
      <c r="C729" s="3" t="n"/>
      <c r="D729" s="8">
        <f>IF(C729="","",IFERROR(VLOOKUP(C729,'Categorias'!$A$2:$B$101,2,FALSE),"Não classificado"))</f>
        <v/>
      </c>
      <c r="E729" s="3" t="n"/>
      <c r="F729" s="3" t="n"/>
      <c r="G729" s="3" t="n"/>
      <c r="H729" s="3" t="n"/>
      <c r="I729" s="2" t="n"/>
      <c r="J729" s="5" t="n"/>
      <c r="K729" s="9">
        <f>IF(A729="","",TEXT(A729,"mm/yyyy"))</f>
        <v/>
      </c>
      <c r="L729" s="10">
        <f>IF(J729="","",IF(OR(H729="Pago",H729="Recebido"),J729,0))</f>
        <v/>
      </c>
      <c r="M729" s="3" t="n"/>
    </row>
    <row r="730">
      <c r="A730" s="2" t="n"/>
      <c r="B730" s="3" t="n"/>
      <c r="C730" s="3" t="n"/>
      <c r="D730" s="4">
        <f>IF(C730="","",IFERROR(VLOOKUP(C730,'Categorias'!$A$2:$B$101,2,FALSE),"Não classificado"))</f>
        <v/>
      </c>
      <c r="E730" s="3" t="n"/>
      <c r="F730" s="3" t="n"/>
      <c r="G730" s="3" t="n"/>
      <c r="H730" s="3" t="n"/>
      <c r="I730" s="2" t="n"/>
      <c r="J730" s="5" t="n"/>
      <c r="K730" s="6">
        <f>IF(A730="","",TEXT(A730,"mm/yyyy"))</f>
        <v/>
      </c>
      <c r="L730" s="7">
        <f>IF(J730="","",IF(OR(H730="Pago",H730="Recebido"),J730,0))</f>
        <v/>
      </c>
      <c r="M730" s="3" t="n"/>
    </row>
    <row r="731">
      <c r="A731" s="2" t="n"/>
      <c r="B731" s="3" t="n"/>
      <c r="C731" s="3" t="n"/>
      <c r="D731" s="8">
        <f>IF(C731="","",IFERROR(VLOOKUP(C731,'Categorias'!$A$2:$B$101,2,FALSE),"Não classificado"))</f>
        <v/>
      </c>
      <c r="E731" s="3" t="n"/>
      <c r="F731" s="3" t="n"/>
      <c r="G731" s="3" t="n"/>
      <c r="H731" s="3" t="n"/>
      <c r="I731" s="2" t="n"/>
      <c r="J731" s="5" t="n"/>
      <c r="K731" s="9">
        <f>IF(A731="","",TEXT(A731,"mm/yyyy"))</f>
        <v/>
      </c>
      <c r="L731" s="10">
        <f>IF(J731="","",IF(OR(H731="Pago",H731="Recebido"),J731,0))</f>
        <v/>
      </c>
      <c r="M731" s="3" t="n"/>
    </row>
    <row r="732">
      <c r="A732" s="2" t="n"/>
      <c r="B732" s="3" t="n"/>
      <c r="C732" s="3" t="n"/>
      <c r="D732" s="4">
        <f>IF(C732="","",IFERROR(VLOOKUP(C732,'Categorias'!$A$2:$B$101,2,FALSE),"Não classificado"))</f>
        <v/>
      </c>
      <c r="E732" s="3" t="n"/>
      <c r="F732" s="3" t="n"/>
      <c r="G732" s="3" t="n"/>
      <c r="H732" s="3" t="n"/>
      <c r="I732" s="2" t="n"/>
      <c r="J732" s="5" t="n"/>
      <c r="K732" s="6">
        <f>IF(A732="","",TEXT(A732,"mm/yyyy"))</f>
        <v/>
      </c>
      <c r="L732" s="7">
        <f>IF(J732="","",IF(OR(H732="Pago",H732="Recebido"),J732,0))</f>
        <v/>
      </c>
      <c r="M732" s="3" t="n"/>
    </row>
    <row r="733">
      <c r="A733" s="2" t="n"/>
      <c r="B733" s="3" t="n"/>
      <c r="C733" s="3" t="n"/>
      <c r="D733" s="8">
        <f>IF(C733="","",IFERROR(VLOOKUP(C733,'Categorias'!$A$2:$B$101,2,FALSE),"Não classificado"))</f>
        <v/>
      </c>
      <c r="E733" s="3" t="n"/>
      <c r="F733" s="3" t="n"/>
      <c r="G733" s="3" t="n"/>
      <c r="H733" s="3" t="n"/>
      <c r="I733" s="2" t="n"/>
      <c r="J733" s="5" t="n"/>
      <c r="K733" s="9">
        <f>IF(A733="","",TEXT(A733,"mm/yyyy"))</f>
        <v/>
      </c>
      <c r="L733" s="10">
        <f>IF(J733="","",IF(OR(H733="Pago",H733="Recebido"),J733,0))</f>
        <v/>
      </c>
      <c r="M733" s="3" t="n"/>
    </row>
    <row r="734">
      <c r="A734" s="2" t="n"/>
      <c r="B734" s="3" t="n"/>
      <c r="C734" s="3" t="n"/>
      <c r="D734" s="4">
        <f>IF(C734="","",IFERROR(VLOOKUP(C734,'Categorias'!$A$2:$B$101,2,FALSE),"Não classificado"))</f>
        <v/>
      </c>
      <c r="E734" s="3" t="n"/>
      <c r="F734" s="3" t="n"/>
      <c r="G734" s="3" t="n"/>
      <c r="H734" s="3" t="n"/>
      <c r="I734" s="2" t="n"/>
      <c r="J734" s="5" t="n"/>
      <c r="K734" s="6">
        <f>IF(A734="","",TEXT(A734,"mm/yyyy"))</f>
        <v/>
      </c>
      <c r="L734" s="7">
        <f>IF(J734="","",IF(OR(H734="Pago",H734="Recebido"),J734,0))</f>
        <v/>
      </c>
      <c r="M734" s="3" t="n"/>
    </row>
    <row r="735">
      <c r="A735" s="2" t="n"/>
      <c r="B735" s="3" t="n"/>
      <c r="C735" s="3" t="n"/>
      <c r="D735" s="8">
        <f>IF(C735="","",IFERROR(VLOOKUP(C735,'Categorias'!$A$2:$B$101,2,FALSE),"Não classificado"))</f>
        <v/>
      </c>
      <c r="E735" s="3" t="n"/>
      <c r="F735" s="3" t="n"/>
      <c r="G735" s="3" t="n"/>
      <c r="H735" s="3" t="n"/>
      <c r="I735" s="2" t="n"/>
      <c r="J735" s="5" t="n"/>
      <c r="K735" s="9">
        <f>IF(A735="","",TEXT(A735,"mm/yyyy"))</f>
        <v/>
      </c>
      <c r="L735" s="10">
        <f>IF(J735="","",IF(OR(H735="Pago",H735="Recebido"),J735,0))</f>
        <v/>
      </c>
      <c r="M735" s="3" t="n"/>
    </row>
    <row r="736">
      <c r="A736" s="2" t="n"/>
      <c r="B736" s="3" t="n"/>
      <c r="C736" s="3" t="n"/>
      <c r="D736" s="4">
        <f>IF(C736="","",IFERROR(VLOOKUP(C736,'Categorias'!$A$2:$B$101,2,FALSE),"Não classificado"))</f>
        <v/>
      </c>
      <c r="E736" s="3" t="n"/>
      <c r="F736" s="3" t="n"/>
      <c r="G736" s="3" t="n"/>
      <c r="H736" s="3" t="n"/>
      <c r="I736" s="2" t="n"/>
      <c r="J736" s="5" t="n"/>
      <c r="K736" s="6">
        <f>IF(A736="","",TEXT(A736,"mm/yyyy"))</f>
        <v/>
      </c>
      <c r="L736" s="7">
        <f>IF(J736="","",IF(OR(H736="Pago",H736="Recebido"),J736,0))</f>
        <v/>
      </c>
      <c r="M736" s="3" t="n"/>
    </row>
    <row r="737">
      <c r="A737" s="2" t="n"/>
      <c r="B737" s="3" t="n"/>
      <c r="C737" s="3" t="n"/>
      <c r="D737" s="8">
        <f>IF(C737="","",IFERROR(VLOOKUP(C737,'Categorias'!$A$2:$B$101,2,FALSE),"Não classificado"))</f>
        <v/>
      </c>
      <c r="E737" s="3" t="n"/>
      <c r="F737" s="3" t="n"/>
      <c r="G737" s="3" t="n"/>
      <c r="H737" s="3" t="n"/>
      <c r="I737" s="2" t="n"/>
      <c r="J737" s="5" t="n"/>
      <c r="K737" s="9">
        <f>IF(A737="","",TEXT(A737,"mm/yyyy"))</f>
        <v/>
      </c>
      <c r="L737" s="10">
        <f>IF(J737="","",IF(OR(H737="Pago",H737="Recebido"),J737,0))</f>
        <v/>
      </c>
      <c r="M737" s="3" t="n"/>
    </row>
    <row r="738">
      <c r="A738" s="2" t="n"/>
      <c r="B738" s="3" t="n"/>
      <c r="C738" s="3" t="n"/>
      <c r="D738" s="4">
        <f>IF(C738="","",IFERROR(VLOOKUP(C738,'Categorias'!$A$2:$B$101,2,FALSE),"Não classificado"))</f>
        <v/>
      </c>
      <c r="E738" s="3" t="n"/>
      <c r="F738" s="3" t="n"/>
      <c r="G738" s="3" t="n"/>
      <c r="H738" s="3" t="n"/>
      <c r="I738" s="2" t="n"/>
      <c r="J738" s="5" t="n"/>
      <c r="K738" s="6">
        <f>IF(A738="","",TEXT(A738,"mm/yyyy"))</f>
        <v/>
      </c>
      <c r="L738" s="7">
        <f>IF(J738="","",IF(OR(H738="Pago",H738="Recebido"),J738,0))</f>
        <v/>
      </c>
      <c r="M738" s="3" t="n"/>
    </row>
    <row r="739">
      <c r="A739" s="2" t="n"/>
      <c r="B739" s="3" t="n"/>
      <c r="C739" s="3" t="n"/>
      <c r="D739" s="8">
        <f>IF(C739="","",IFERROR(VLOOKUP(C739,'Categorias'!$A$2:$B$101,2,FALSE),"Não classificado"))</f>
        <v/>
      </c>
      <c r="E739" s="3" t="n"/>
      <c r="F739" s="3" t="n"/>
      <c r="G739" s="3" t="n"/>
      <c r="H739" s="3" t="n"/>
      <c r="I739" s="2" t="n"/>
      <c r="J739" s="5" t="n"/>
      <c r="K739" s="9">
        <f>IF(A739="","",TEXT(A739,"mm/yyyy"))</f>
        <v/>
      </c>
      <c r="L739" s="10">
        <f>IF(J739="","",IF(OR(H739="Pago",H739="Recebido"),J739,0))</f>
        <v/>
      </c>
      <c r="M739" s="3" t="n"/>
    </row>
    <row r="740">
      <c r="A740" s="2" t="n"/>
      <c r="B740" s="3" t="n"/>
      <c r="C740" s="3" t="n"/>
      <c r="D740" s="4">
        <f>IF(C740="","",IFERROR(VLOOKUP(C740,'Categorias'!$A$2:$B$101,2,FALSE),"Não classificado"))</f>
        <v/>
      </c>
      <c r="E740" s="3" t="n"/>
      <c r="F740" s="3" t="n"/>
      <c r="G740" s="3" t="n"/>
      <c r="H740" s="3" t="n"/>
      <c r="I740" s="2" t="n"/>
      <c r="J740" s="5" t="n"/>
      <c r="K740" s="6">
        <f>IF(A740="","",TEXT(A740,"mm/yyyy"))</f>
        <v/>
      </c>
      <c r="L740" s="7">
        <f>IF(J740="","",IF(OR(H740="Pago",H740="Recebido"),J740,0))</f>
        <v/>
      </c>
      <c r="M740" s="3" t="n"/>
    </row>
    <row r="741">
      <c r="A741" s="2" t="n"/>
      <c r="B741" s="3" t="n"/>
      <c r="C741" s="3" t="n"/>
      <c r="D741" s="8">
        <f>IF(C741="","",IFERROR(VLOOKUP(C741,'Categorias'!$A$2:$B$101,2,FALSE),"Não classificado"))</f>
        <v/>
      </c>
      <c r="E741" s="3" t="n"/>
      <c r="F741" s="3" t="n"/>
      <c r="G741" s="3" t="n"/>
      <c r="H741" s="3" t="n"/>
      <c r="I741" s="2" t="n"/>
      <c r="J741" s="5" t="n"/>
      <c r="K741" s="9">
        <f>IF(A741="","",TEXT(A741,"mm/yyyy"))</f>
        <v/>
      </c>
      <c r="L741" s="10">
        <f>IF(J741="","",IF(OR(H741="Pago",H741="Recebido"),J741,0))</f>
        <v/>
      </c>
      <c r="M741" s="3" t="n"/>
    </row>
    <row r="742">
      <c r="A742" s="2" t="n"/>
      <c r="B742" s="3" t="n"/>
      <c r="C742" s="3" t="n"/>
      <c r="D742" s="4">
        <f>IF(C742="","",IFERROR(VLOOKUP(C742,'Categorias'!$A$2:$B$101,2,FALSE),"Não classificado"))</f>
        <v/>
      </c>
      <c r="E742" s="3" t="n"/>
      <c r="F742" s="3" t="n"/>
      <c r="G742" s="3" t="n"/>
      <c r="H742" s="3" t="n"/>
      <c r="I742" s="2" t="n"/>
      <c r="J742" s="5" t="n"/>
      <c r="K742" s="6">
        <f>IF(A742="","",TEXT(A742,"mm/yyyy"))</f>
        <v/>
      </c>
      <c r="L742" s="7">
        <f>IF(J742="","",IF(OR(H742="Pago",H742="Recebido"),J742,0))</f>
        <v/>
      </c>
      <c r="M742" s="3" t="n"/>
    </row>
    <row r="743">
      <c r="A743" s="2" t="n"/>
      <c r="B743" s="3" t="n"/>
      <c r="C743" s="3" t="n"/>
      <c r="D743" s="8">
        <f>IF(C743="","",IFERROR(VLOOKUP(C743,'Categorias'!$A$2:$B$101,2,FALSE),"Não classificado"))</f>
        <v/>
      </c>
      <c r="E743" s="3" t="n"/>
      <c r="F743" s="3" t="n"/>
      <c r="G743" s="3" t="n"/>
      <c r="H743" s="3" t="n"/>
      <c r="I743" s="2" t="n"/>
      <c r="J743" s="5" t="n"/>
      <c r="K743" s="9">
        <f>IF(A743="","",TEXT(A743,"mm/yyyy"))</f>
        <v/>
      </c>
      <c r="L743" s="10">
        <f>IF(J743="","",IF(OR(H743="Pago",H743="Recebido"),J743,0))</f>
        <v/>
      </c>
      <c r="M743" s="3" t="n"/>
    </row>
    <row r="744">
      <c r="A744" s="2" t="n"/>
      <c r="B744" s="3" t="n"/>
      <c r="C744" s="3" t="n"/>
      <c r="D744" s="4">
        <f>IF(C744="","",IFERROR(VLOOKUP(C744,'Categorias'!$A$2:$B$101,2,FALSE),"Não classificado"))</f>
        <v/>
      </c>
      <c r="E744" s="3" t="n"/>
      <c r="F744" s="3" t="n"/>
      <c r="G744" s="3" t="n"/>
      <c r="H744" s="3" t="n"/>
      <c r="I744" s="2" t="n"/>
      <c r="J744" s="5" t="n"/>
      <c r="K744" s="6">
        <f>IF(A744="","",TEXT(A744,"mm/yyyy"))</f>
        <v/>
      </c>
      <c r="L744" s="7">
        <f>IF(J744="","",IF(OR(H744="Pago",H744="Recebido"),J744,0))</f>
        <v/>
      </c>
      <c r="M744" s="3" t="n"/>
    </row>
    <row r="745">
      <c r="A745" s="2" t="n"/>
      <c r="B745" s="3" t="n"/>
      <c r="C745" s="3" t="n"/>
      <c r="D745" s="8">
        <f>IF(C745="","",IFERROR(VLOOKUP(C745,'Categorias'!$A$2:$B$101,2,FALSE),"Não classificado"))</f>
        <v/>
      </c>
      <c r="E745" s="3" t="n"/>
      <c r="F745" s="3" t="n"/>
      <c r="G745" s="3" t="n"/>
      <c r="H745" s="3" t="n"/>
      <c r="I745" s="2" t="n"/>
      <c r="J745" s="5" t="n"/>
      <c r="K745" s="9">
        <f>IF(A745="","",TEXT(A745,"mm/yyyy"))</f>
        <v/>
      </c>
      <c r="L745" s="10">
        <f>IF(J745="","",IF(OR(H745="Pago",H745="Recebido"),J745,0))</f>
        <v/>
      </c>
      <c r="M745" s="3" t="n"/>
    </row>
    <row r="746">
      <c r="A746" s="2" t="n"/>
      <c r="B746" s="3" t="n"/>
      <c r="C746" s="3" t="n"/>
      <c r="D746" s="4">
        <f>IF(C746="","",IFERROR(VLOOKUP(C746,'Categorias'!$A$2:$B$101,2,FALSE),"Não classificado"))</f>
        <v/>
      </c>
      <c r="E746" s="3" t="n"/>
      <c r="F746" s="3" t="n"/>
      <c r="G746" s="3" t="n"/>
      <c r="H746" s="3" t="n"/>
      <c r="I746" s="2" t="n"/>
      <c r="J746" s="5" t="n"/>
      <c r="K746" s="6">
        <f>IF(A746="","",TEXT(A746,"mm/yyyy"))</f>
        <v/>
      </c>
      <c r="L746" s="7">
        <f>IF(J746="","",IF(OR(H746="Pago",H746="Recebido"),J746,0))</f>
        <v/>
      </c>
      <c r="M746" s="3" t="n"/>
    </row>
    <row r="747">
      <c r="A747" s="2" t="n"/>
      <c r="B747" s="3" t="n"/>
      <c r="C747" s="3" t="n"/>
      <c r="D747" s="8">
        <f>IF(C747="","",IFERROR(VLOOKUP(C747,'Categorias'!$A$2:$B$101,2,FALSE),"Não classificado"))</f>
        <v/>
      </c>
      <c r="E747" s="3" t="n"/>
      <c r="F747" s="3" t="n"/>
      <c r="G747" s="3" t="n"/>
      <c r="H747" s="3" t="n"/>
      <c r="I747" s="2" t="n"/>
      <c r="J747" s="5" t="n"/>
      <c r="K747" s="9">
        <f>IF(A747="","",TEXT(A747,"mm/yyyy"))</f>
        <v/>
      </c>
      <c r="L747" s="10">
        <f>IF(J747="","",IF(OR(H747="Pago",H747="Recebido"),J747,0))</f>
        <v/>
      </c>
      <c r="M747" s="3" t="n"/>
    </row>
    <row r="748">
      <c r="A748" s="2" t="n"/>
      <c r="B748" s="3" t="n"/>
      <c r="C748" s="3" t="n"/>
      <c r="D748" s="4">
        <f>IF(C748="","",IFERROR(VLOOKUP(C748,'Categorias'!$A$2:$B$101,2,FALSE),"Não classificado"))</f>
        <v/>
      </c>
      <c r="E748" s="3" t="n"/>
      <c r="F748" s="3" t="n"/>
      <c r="G748" s="3" t="n"/>
      <c r="H748" s="3" t="n"/>
      <c r="I748" s="2" t="n"/>
      <c r="J748" s="5" t="n"/>
      <c r="K748" s="6">
        <f>IF(A748="","",TEXT(A748,"mm/yyyy"))</f>
        <v/>
      </c>
      <c r="L748" s="7">
        <f>IF(J748="","",IF(OR(H748="Pago",H748="Recebido"),J748,0))</f>
        <v/>
      </c>
      <c r="M748" s="3" t="n"/>
    </row>
    <row r="749">
      <c r="A749" s="2" t="n"/>
      <c r="B749" s="3" t="n"/>
      <c r="C749" s="3" t="n"/>
      <c r="D749" s="8">
        <f>IF(C749="","",IFERROR(VLOOKUP(C749,'Categorias'!$A$2:$B$101,2,FALSE),"Não classificado"))</f>
        <v/>
      </c>
      <c r="E749" s="3" t="n"/>
      <c r="F749" s="3" t="n"/>
      <c r="G749" s="3" t="n"/>
      <c r="H749" s="3" t="n"/>
      <c r="I749" s="2" t="n"/>
      <c r="J749" s="5" t="n"/>
      <c r="K749" s="9">
        <f>IF(A749="","",TEXT(A749,"mm/yyyy"))</f>
        <v/>
      </c>
      <c r="L749" s="10">
        <f>IF(J749="","",IF(OR(H749="Pago",H749="Recebido"),J749,0))</f>
        <v/>
      </c>
      <c r="M749" s="3" t="n"/>
    </row>
    <row r="750">
      <c r="A750" s="2" t="n"/>
      <c r="B750" s="3" t="n"/>
      <c r="C750" s="3" t="n"/>
      <c r="D750" s="4">
        <f>IF(C750="","",IFERROR(VLOOKUP(C750,'Categorias'!$A$2:$B$101,2,FALSE),"Não classificado"))</f>
        <v/>
      </c>
      <c r="E750" s="3" t="n"/>
      <c r="F750" s="3" t="n"/>
      <c r="G750" s="3" t="n"/>
      <c r="H750" s="3" t="n"/>
      <c r="I750" s="2" t="n"/>
      <c r="J750" s="5" t="n"/>
      <c r="K750" s="6">
        <f>IF(A750="","",TEXT(A750,"mm/yyyy"))</f>
        <v/>
      </c>
      <c r="L750" s="7">
        <f>IF(J750="","",IF(OR(H750="Pago",H750="Recebido"),J750,0))</f>
        <v/>
      </c>
      <c r="M750" s="3" t="n"/>
    </row>
    <row r="751">
      <c r="A751" s="2" t="n"/>
      <c r="B751" s="3" t="n"/>
      <c r="C751" s="3" t="n"/>
      <c r="D751" s="8">
        <f>IF(C751="","",IFERROR(VLOOKUP(C751,'Categorias'!$A$2:$B$101,2,FALSE),"Não classificado"))</f>
        <v/>
      </c>
      <c r="E751" s="3" t="n"/>
      <c r="F751" s="3" t="n"/>
      <c r="G751" s="3" t="n"/>
      <c r="H751" s="3" t="n"/>
      <c r="I751" s="2" t="n"/>
      <c r="J751" s="5" t="n"/>
      <c r="K751" s="9">
        <f>IF(A751="","",TEXT(A751,"mm/yyyy"))</f>
        <v/>
      </c>
      <c r="L751" s="10">
        <f>IF(J751="","",IF(OR(H751="Pago",H751="Recebido"),J751,0))</f>
        <v/>
      </c>
      <c r="M751" s="3" t="n"/>
    </row>
    <row r="752">
      <c r="A752" s="2" t="n"/>
      <c r="B752" s="3" t="n"/>
      <c r="C752" s="3" t="n"/>
      <c r="D752" s="4">
        <f>IF(C752="","",IFERROR(VLOOKUP(C752,'Categorias'!$A$2:$B$101,2,FALSE),"Não classificado"))</f>
        <v/>
      </c>
      <c r="E752" s="3" t="n"/>
      <c r="F752" s="3" t="n"/>
      <c r="G752" s="3" t="n"/>
      <c r="H752" s="3" t="n"/>
      <c r="I752" s="2" t="n"/>
      <c r="J752" s="5" t="n"/>
      <c r="K752" s="6">
        <f>IF(A752="","",TEXT(A752,"mm/yyyy"))</f>
        <v/>
      </c>
      <c r="L752" s="7">
        <f>IF(J752="","",IF(OR(H752="Pago",H752="Recebido"),J752,0))</f>
        <v/>
      </c>
      <c r="M752" s="3" t="n"/>
    </row>
    <row r="753">
      <c r="A753" s="2" t="n"/>
      <c r="B753" s="3" t="n"/>
      <c r="C753" s="3" t="n"/>
      <c r="D753" s="8">
        <f>IF(C753="","",IFERROR(VLOOKUP(C753,'Categorias'!$A$2:$B$101,2,FALSE),"Não classificado"))</f>
        <v/>
      </c>
      <c r="E753" s="3" t="n"/>
      <c r="F753" s="3" t="n"/>
      <c r="G753" s="3" t="n"/>
      <c r="H753" s="3" t="n"/>
      <c r="I753" s="2" t="n"/>
      <c r="J753" s="5" t="n"/>
      <c r="K753" s="9">
        <f>IF(A753="","",TEXT(A753,"mm/yyyy"))</f>
        <v/>
      </c>
      <c r="L753" s="10">
        <f>IF(J753="","",IF(OR(H753="Pago",H753="Recebido"),J753,0))</f>
        <v/>
      </c>
      <c r="M753" s="3" t="n"/>
    </row>
    <row r="754">
      <c r="A754" s="2" t="n"/>
      <c r="B754" s="3" t="n"/>
      <c r="C754" s="3" t="n"/>
      <c r="D754" s="4">
        <f>IF(C754="","",IFERROR(VLOOKUP(C754,'Categorias'!$A$2:$B$101,2,FALSE),"Não classificado"))</f>
        <v/>
      </c>
      <c r="E754" s="3" t="n"/>
      <c r="F754" s="3" t="n"/>
      <c r="G754" s="3" t="n"/>
      <c r="H754" s="3" t="n"/>
      <c r="I754" s="2" t="n"/>
      <c r="J754" s="5" t="n"/>
      <c r="K754" s="6">
        <f>IF(A754="","",TEXT(A754,"mm/yyyy"))</f>
        <v/>
      </c>
      <c r="L754" s="7">
        <f>IF(J754="","",IF(OR(H754="Pago",H754="Recebido"),J754,0))</f>
        <v/>
      </c>
      <c r="M754" s="3" t="n"/>
    </row>
    <row r="755">
      <c r="A755" s="2" t="n"/>
      <c r="B755" s="3" t="n"/>
      <c r="C755" s="3" t="n"/>
      <c r="D755" s="8">
        <f>IF(C755="","",IFERROR(VLOOKUP(C755,'Categorias'!$A$2:$B$101,2,FALSE),"Não classificado"))</f>
        <v/>
      </c>
      <c r="E755" s="3" t="n"/>
      <c r="F755" s="3" t="n"/>
      <c r="G755" s="3" t="n"/>
      <c r="H755" s="3" t="n"/>
      <c r="I755" s="2" t="n"/>
      <c r="J755" s="5" t="n"/>
      <c r="K755" s="9">
        <f>IF(A755="","",TEXT(A755,"mm/yyyy"))</f>
        <v/>
      </c>
      <c r="L755" s="10">
        <f>IF(J755="","",IF(OR(H755="Pago",H755="Recebido"),J755,0))</f>
        <v/>
      </c>
      <c r="M755" s="3" t="n"/>
    </row>
    <row r="756">
      <c r="A756" s="2" t="n"/>
      <c r="B756" s="3" t="n"/>
      <c r="C756" s="3" t="n"/>
      <c r="D756" s="4">
        <f>IF(C756="","",IFERROR(VLOOKUP(C756,'Categorias'!$A$2:$B$101,2,FALSE),"Não classificado"))</f>
        <v/>
      </c>
      <c r="E756" s="3" t="n"/>
      <c r="F756" s="3" t="n"/>
      <c r="G756" s="3" t="n"/>
      <c r="H756" s="3" t="n"/>
      <c r="I756" s="2" t="n"/>
      <c r="J756" s="5" t="n"/>
      <c r="K756" s="6">
        <f>IF(A756="","",TEXT(A756,"mm/yyyy"))</f>
        <v/>
      </c>
      <c r="L756" s="7">
        <f>IF(J756="","",IF(OR(H756="Pago",H756="Recebido"),J756,0))</f>
        <v/>
      </c>
      <c r="M756" s="3" t="n"/>
    </row>
    <row r="757">
      <c r="A757" s="2" t="n"/>
      <c r="B757" s="3" t="n"/>
      <c r="C757" s="3" t="n"/>
      <c r="D757" s="8">
        <f>IF(C757="","",IFERROR(VLOOKUP(C757,'Categorias'!$A$2:$B$101,2,FALSE),"Não classificado"))</f>
        <v/>
      </c>
      <c r="E757" s="3" t="n"/>
      <c r="F757" s="3" t="n"/>
      <c r="G757" s="3" t="n"/>
      <c r="H757" s="3" t="n"/>
      <c r="I757" s="2" t="n"/>
      <c r="J757" s="5" t="n"/>
      <c r="K757" s="9">
        <f>IF(A757="","",TEXT(A757,"mm/yyyy"))</f>
        <v/>
      </c>
      <c r="L757" s="10">
        <f>IF(J757="","",IF(OR(H757="Pago",H757="Recebido"),J757,0))</f>
        <v/>
      </c>
      <c r="M757" s="3" t="n"/>
    </row>
    <row r="758">
      <c r="A758" s="2" t="n"/>
      <c r="B758" s="3" t="n"/>
      <c r="C758" s="3" t="n"/>
      <c r="D758" s="4">
        <f>IF(C758="","",IFERROR(VLOOKUP(C758,'Categorias'!$A$2:$B$101,2,FALSE),"Não classificado"))</f>
        <v/>
      </c>
      <c r="E758" s="3" t="n"/>
      <c r="F758" s="3" t="n"/>
      <c r="G758" s="3" t="n"/>
      <c r="H758" s="3" t="n"/>
      <c r="I758" s="2" t="n"/>
      <c r="J758" s="5" t="n"/>
      <c r="K758" s="6">
        <f>IF(A758="","",TEXT(A758,"mm/yyyy"))</f>
        <v/>
      </c>
      <c r="L758" s="7">
        <f>IF(J758="","",IF(OR(H758="Pago",H758="Recebido"),J758,0))</f>
        <v/>
      </c>
      <c r="M758" s="3" t="n"/>
    </row>
    <row r="759">
      <c r="A759" s="2" t="n"/>
      <c r="B759" s="3" t="n"/>
      <c r="C759" s="3" t="n"/>
      <c r="D759" s="8">
        <f>IF(C759="","",IFERROR(VLOOKUP(C759,'Categorias'!$A$2:$B$101,2,FALSE),"Não classificado"))</f>
        <v/>
      </c>
      <c r="E759" s="3" t="n"/>
      <c r="F759" s="3" t="n"/>
      <c r="G759" s="3" t="n"/>
      <c r="H759" s="3" t="n"/>
      <c r="I759" s="2" t="n"/>
      <c r="J759" s="5" t="n"/>
      <c r="K759" s="9">
        <f>IF(A759="","",TEXT(A759,"mm/yyyy"))</f>
        <v/>
      </c>
      <c r="L759" s="10">
        <f>IF(J759="","",IF(OR(H759="Pago",H759="Recebido"),J759,0))</f>
        <v/>
      </c>
      <c r="M759" s="3" t="n"/>
    </row>
    <row r="760">
      <c r="A760" s="2" t="n"/>
      <c r="B760" s="3" t="n"/>
      <c r="C760" s="3" t="n"/>
      <c r="D760" s="4">
        <f>IF(C760="","",IFERROR(VLOOKUP(C760,'Categorias'!$A$2:$B$101,2,FALSE),"Não classificado"))</f>
        <v/>
      </c>
      <c r="E760" s="3" t="n"/>
      <c r="F760" s="3" t="n"/>
      <c r="G760" s="3" t="n"/>
      <c r="H760" s="3" t="n"/>
      <c r="I760" s="2" t="n"/>
      <c r="J760" s="5" t="n"/>
      <c r="K760" s="6">
        <f>IF(A760="","",TEXT(A760,"mm/yyyy"))</f>
        <v/>
      </c>
      <c r="L760" s="7">
        <f>IF(J760="","",IF(OR(H760="Pago",H760="Recebido"),J760,0))</f>
        <v/>
      </c>
      <c r="M760" s="3" t="n"/>
    </row>
    <row r="761">
      <c r="A761" s="2" t="n"/>
      <c r="B761" s="3" t="n"/>
      <c r="C761" s="3" t="n"/>
      <c r="D761" s="8">
        <f>IF(C761="","",IFERROR(VLOOKUP(C761,'Categorias'!$A$2:$B$101,2,FALSE),"Não classificado"))</f>
        <v/>
      </c>
      <c r="E761" s="3" t="n"/>
      <c r="F761" s="3" t="n"/>
      <c r="G761" s="3" t="n"/>
      <c r="H761" s="3" t="n"/>
      <c r="I761" s="2" t="n"/>
      <c r="J761" s="5" t="n"/>
      <c r="K761" s="9">
        <f>IF(A761="","",TEXT(A761,"mm/yyyy"))</f>
        <v/>
      </c>
      <c r="L761" s="10">
        <f>IF(J761="","",IF(OR(H761="Pago",H761="Recebido"),J761,0))</f>
        <v/>
      </c>
      <c r="M761" s="3" t="n"/>
    </row>
    <row r="762">
      <c r="A762" s="2" t="n"/>
      <c r="B762" s="3" t="n"/>
      <c r="C762" s="3" t="n"/>
      <c r="D762" s="4">
        <f>IF(C762="","",IFERROR(VLOOKUP(C762,'Categorias'!$A$2:$B$101,2,FALSE),"Não classificado"))</f>
        <v/>
      </c>
      <c r="E762" s="3" t="n"/>
      <c r="F762" s="3" t="n"/>
      <c r="G762" s="3" t="n"/>
      <c r="H762" s="3" t="n"/>
      <c r="I762" s="2" t="n"/>
      <c r="J762" s="5" t="n"/>
      <c r="K762" s="6">
        <f>IF(A762="","",TEXT(A762,"mm/yyyy"))</f>
        <v/>
      </c>
      <c r="L762" s="7">
        <f>IF(J762="","",IF(OR(H762="Pago",H762="Recebido"),J762,0))</f>
        <v/>
      </c>
      <c r="M762" s="3" t="n"/>
    </row>
    <row r="763">
      <c r="A763" s="2" t="n"/>
      <c r="B763" s="3" t="n"/>
      <c r="C763" s="3" t="n"/>
      <c r="D763" s="8">
        <f>IF(C763="","",IFERROR(VLOOKUP(C763,'Categorias'!$A$2:$B$101,2,FALSE),"Não classificado"))</f>
        <v/>
      </c>
      <c r="E763" s="3" t="n"/>
      <c r="F763" s="3" t="n"/>
      <c r="G763" s="3" t="n"/>
      <c r="H763" s="3" t="n"/>
      <c r="I763" s="2" t="n"/>
      <c r="J763" s="5" t="n"/>
      <c r="K763" s="9">
        <f>IF(A763="","",TEXT(A763,"mm/yyyy"))</f>
        <v/>
      </c>
      <c r="L763" s="10">
        <f>IF(J763="","",IF(OR(H763="Pago",H763="Recebido"),J763,0))</f>
        <v/>
      </c>
      <c r="M763" s="3" t="n"/>
    </row>
    <row r="764">
      <c r="A764" s="2" t="n"/>
      <c r="B764" s="3" t="n"/>
      <c r="C764" s="3" t="n"/>
      <c r="D764" s="4">
        <f>IF(C764="","",IFERROR(VLOOKUP(C764,'Categorias'!$A$2:$B$101,2,FALSE),"Não classificado"))</f>
        <v/>
      </c>
      <c r="E764" s="3" t="n"/>
      <c r="F764" s="3" t="n"/>
      <c r="G764" s="3" t="n"/>
      <c r="H764" s="3" t="n"/>
      <c r="I764" s="2" t="n"/>
      <c r="J764" s="5" t="n"/>
      <c r="K764" s="6">
        <f>IF(A764="","",TEXT(A764,"mm/yyyy"))</f>
        <v/>
      </c>
      <c r="L764" s="7">
        <f>IF(J764="","",IF(OR(H764="Pago",H764="Recebido"),J764,0))</f>
        <v/>
      </c>
      <c r="M764" s="3" t="n"/>
    </row>
    <row r="765">
      <c r="A765" s="2" t="n"/>
      <c r="B765" s="3" t="n"/>
      <c r="C765" s="3" t="n"/>
      <c r="D765" s="8">
        <f>IF(C765="","",IFERROR(VLOOKUP(C765,'Categorias'!$A$2:$B$101,2,FALSE),"Não classificado"))</f>
        <v/>
      </c>
      <c r="E765" s="3" t="n"/>
      <c r="F765" s="3" t="n"/>
      <c r="G765" s="3" t="n"/>
      <c r="H765" s="3" t="n"/>
      <c r="I765" s="2" t="n"/>
      <c r="J765" s="5" t="n"/>
      <c r="K765" s="9">
        <f>IF(A765="","",TEXT(A765,"mm/yyyy"))</f>
        <v/>
      </c>
      <c r="L765" s="10">
        <f>IF(J765="","",IF(OR(H765="Pago",H765="Recebido"),J765,0))</f>
        <v/>
      </c>
      <c r="M765" s="3" t="n"/>
    </row>
    <row r="766">
      <c r="A766" s="2" t="n"/>
      <c r="B766" s="3" t="n"/>
      <c r="C766" s="3" t="n"/>
      <c r="D766" s="4">
        <f>IF(C766="","",IFERROR(VLOOKUP(C766,'Categorias'!$A$2:$B$101,2,FALSE),"Não classificado"))</f>
        <v/>
      </c>
      <c r="E766" s="3" t="n"/>
      <c r="F766" s="3" t="n"/>
      <c r="G766" s="3" t="n"/>
      <c r="H766" s="3" t="n"/>
      <c r="I766" s="2" t="n"/>
      <c r="J766" s="5" t="n"/>
      <c r="K766" s="6">
        <f>IF(A766="","",TEXT(A766,"mm/yyyy"))</f>
        <v/>
      </c>
      <c r="L766" s="7">
        <f>IF(J766="","",IF(OR(H766="Pago",H766="Recebido"),J766,0))</f>
        <v/>
      </c>
      <c r="M766" s="3" t="n"/>
    </row>
    <row r="767">
      <c r="A767" s="2" t="n"/>
      <c r="B767" s="3" t="n"/>
      <c r="C767" s="3" t="n"/>
      <c r="D767" s="8">
        <f>IF(C767="","",IFERROR(VLOOKUP(C767,'Categorias'!$A$2:$B$101,2,FALSE),"Não classificado"))</f>
        <v/>
      </c>
      <c r="E767" s="3" t="n"/>
      <c r="F767" s="3" t="n"/>
      <c r="G767" s="3" t="n"/>
      <c r="H767" s="3" t="n"/>
      <c r="I767" s="2" t="n"/>
      <c r="J767" s="5" t="n"/>
      <c r="K767" s="9">
        <f>IF(A767="","",TEXT(A767,"mm/yyyy"))</f>
        <v/>
      </c>
      <c r="L767" s="10">
        <f>IF(J767="","",IF(OR(H767="Pago",H767="Recebido"),J767,0))</f>
        <v/>
      </c>
      <c r="M767" s="3" t="n"/>
    </row>
    <row r="768">
      <c r="A768" s="2" t="n"/>
      <c r="B768" s="3" t="n"/>
      <c r="C768" s="3" t="n"/>
      <c r="D768" s="4">
        <f>IF(C768="","",IFERROR(VLOOKUP(C768,'Categorias'!$A$2:$B$101,2,FALSE),"Não classificado"))</f>
        <v/>
      </c>
      <c r="E768" s="3" t="n"/>
      <c r="F768" s="3" t="n"/>
      <c r="G768" s="3" t="n"/>
      <c r="H768" s="3" t="n"/>
      <c r="I768" s="2" t="n"/>
      <c r="J768" s="5" t="n"/>
      <c r="K768" s="6">
        <f>IF(A768="","",TEXT(A768,"mm/yyyy"))</f>
        <v/>
      </c>
      <c r="L768" s="7">
        <f>IF(J768="","",IF(OR(H768="Pago",H768="Recebido"),J768,0))</f>
        <v/>
      </c>
      <c r="M768" s="3" t="n"/>
    </row>
    <row r="769">
      <c r="A769" s="2" t="n"/>
      <c r="B769" s="3" t="n"/>
      <c r="C769" s="3" t="n"/>
      <c r="D769" s="8">
        <f>IF(C769="","",IFERROR(VLOOKUP(C769,'Categorias'!$A$2:$B$101,2,FALSE),"Não classificado"))</f>
        <v/>
      </c>
      <c r="E769" s="3" t="n"/>
      <c r="F769" s="3" t="n"/>
      <c r="G769" s="3" t="n"/>
      <c r="H769" s="3" t="n"/>
      <c r="I769" s="2" t="n"/>
      <c r="J769" s="5" t="n"/>
      <c r="K769" s="9">
        <f>IF(A769="","",TEXT(A769,"mm/yyyy"))</f>
        <v/>
      </c>
      <c r="L769" s="10">
        <f>IF(J769="","",IF(OR(H769="Pago",H769="Recebido"),J769,0))</f>
        <v/>
      </c>
      <c r="M769" s="3" t="n"/>
    </row>
    <row r="770">
      <c r="A770" s="2" t="n"/>
      <c r="B770" s="3" t="n"/>
      <c r="C770" s="3" t="n"/>
      <c r="D770" s="4">
        <f>IF(C770="","",IFERROR(VLOOKUP(C770,'Categorias'!$A$2:$B$101,2,FALSE),"Não classificado"))</f>
        <v/>
      </c>
      <c r="E770" s="3" t="n"/>
      <c r="F770" s="3" t="n"/>
      <c r="G770" s="3" t="n"/>
      <c r="H770" s="3" t="n"/>
      <c r="I770" s="2" t="n"/>
      <c r="J770" s="5" t="n"/>
      <c r="K770" s="6">
        <f>IF(A770="","",TEXT(A770,"mm/yyyy"))</f>
        <v/>
      </c>
      <c r="L770" s="7">
        <f>IF(J770="","",IF(OR(H770="Pago",H770="Recebido"),J770,0))</f>
        <v/>
      </c>
      <c r="M770" s="3" t="n"/>
    </row>
    <row r="771">
      <c r="A771" s="2" t="n"/>
      <c r="B771" s="3" t="n"/>
      <c r="C771" s="3" t="n"/>
      <c r="D771" s="8">
        <f>IF(C771="","",IFERROR(VLOOKUP(C771,'Categorias'!$A$2:$B$101,2,FALSE),"Não classificado"))</f>
        <v/>
      </c>
      <c r="E771" s="3" t="n"/>
      <c r="F771" s="3" t="n"/>
      <c r="G771" s="3" t="n"/>
      <c r="H771" s="3" t="n"/>
      <c r="I771" s="2" t="n"/>
      <c r="J771" s="5" t="n"/>
      <c r="K771" s="9">
        <f>IF(A771="","",TEXT(A771,"mm/yyyy"))</f>
        <v/>
      </c>
      <c r="L771" s="10">
        <f>IF(J771="","",IF(OR(H771="Pago",H771="Recebido"),J771,0))</f>
        <v/>
      </c>
      <c r="M771" s="3" t="n"/>
    </row>
    <row r="772">
      <c r="A772" s="2" t="n"/>
      <c r="B772" s="3" t="n"/>
      <c r="C772" s="3" t="n"/>
      <c r="D772" s="4">
        <f>IF(C772="","",IFERROR(VLOOKUP(C772,'Categorias'!$A$2:$B$101,2,FALSE),"Não classificado"))</f>
        <v/>
      </c>
      <c r="E772" s="3" t="n"/>
      <c r="F772" s="3" t="n"/>
      <c r="G772" s="3" t="n"/>
      <c r="H772" s="3" t="n"/>
      <c r="I772" s="2" t="n"/>
      <c r="J772" s="5" t="n"/>
      <c r="K772" s="6">
        <f>IF(A772="","",TEXT(A772,"mm/yyyy"))</f>
        <v/>
      </c>
      <c r="L772" s="7">
        <f>IF(J772="","",IF(OR(H772="Pago",H772="Recebido"),J772,0))</f>
        <v/>
      </c>
      <c r="M772" s="3" t="n"/>
    </row>
    <row r="773">
      <c r="A773" s="2" t="n"/>
      <c r="B773" s="3" t="n"/>
      <c r="C773" s="3" t="n"/>
      <c r="D773" s="8">
        <f>IF(C773="","",IFERROR(VLOOKUP(C773,'Categorias'!$A$2:$B$101,2,FALSE),"Não classificado"))</f>
        <v/>
      </c>
      <c r="E773" s="3" t="n"/>
      <c r="F773" s="3" t="n"/>
      <c r="G773" s="3" t="n"/>
      <c r="H773" s="3" t="n"/>
      <c r="I773" s="2" t="n"/>
      <c r="J773" s="5" t="n"/>
      <c r="K773" s="9">
        <f>IF(A773="","",TEXT(A773,"mm/yyyy"))</f>
        <v/>
      </c>
      <c r="L773" s="10">
        <f>IF(J773="","",IF(OR(H773="Pago",H773="Recebido"),J773,0))</f>
        <v/>
      </c>
      <c r="M773" s="3" t="n"/>
    </row>
    <row r="774">
      <c r="A774" s="2" t="n"/>
      <c r="B774" s="3" t="n"/>
      <c r="C774" s="3" t="n"/>
      <c r="D774" s="4">
        <f>IF(C774="","",IFERROR(VLOOKUP(C774,'Categorias'!$A$2:$B$101,2,FALSE),"Não classificado"))</f>
        <v/>
      </c>
      <c r="E774" s="3" t="n"/>
      <c r="F774" s="3" t="n"/>
      <c r="G774" s="3" t="n"/>
      <c r="H774" s="3" t="n"/>
      <c r="I774" s="2" t="n"/>
      <c r="J774" s="5" t="n"/>
      <c r="K774" s="6">
        <f>IF(A774="","",TEXT(A774,"mm/yyyy"))</f>
        <v/>
      </c>
      <c r="L774" s="7">
        <f>IF(J774="","",IF(OR(H774="Pago",H774="Recebido"),J774,0))</f>
        <v/>
      </c>
      <c r="M774" s="3" t="n"/>
    </row>
    <row r="775">
      <c r="A775" s="2" t="n"/>
      <c r="B775" s="3" t="n"/>
      <c r="C775" s="3" t="n"/>
      <c r="D775" s="8">
        <f>IF(C775="","",IFERROR(VLOOKUP(C775,'Categorias'!$A$2:$B$101,2,FALSE),"Não classificado"))</f>
        <v/>
      </c>
      <c r="E775" s="3" t="n"/>
      <c r="F775" s="3" t="n"/>
      <c r="G775" s="3" t="n"/>
      <c r="H775" s="3" t="n"/>
      <c r="I775" s="2" t="n"/>
      <c r="J775" s="5" t="n"/>
      <c r="K775" s="9">
        <f>IF(A775="","",TEXT(A775,"mm/yyyy"))</f>
        <v/>
      </c>
      <c r="L775" s="10">
        <f>IF(J775="","",IF(OR(H775="Pago",H775="Recebido"),J775,0))</f>
        <v/>
      </c>
      <c r="M775" s="3" t="n"/>
    </row>
    <row r="776">
      <c r="A776" s="2" t="n"/>
      <c r="B776" s="3" t="n"/>
      <c r="C776" s="3" t="n"/>
      <c r="D776" s="4">
        <f>IF(C776="","",IFERROR(VLOOKUP(C776,'Categorias'!$A$2:$B$101,2,FALSE),"Não classificado"))</f>
        <v/>
      </c>
      <c r="E776" s="3" t="n"/>
      <c r="F776" s="3" t="n"/>
      <c r="G776" s="3" t="n"/>
      <c r="H776" s="3" t="n"/>
      <c r="I776" s="2" t="n"/>
      <c r="J776" s="5" t="n"/>
      <c r="K776" s="6">
        <f>IF(A776="","",TEXT(A776,"mm/yyyy"))</f>
        <v/>
      </c>
      <c r="L776" s="7">
        <f>IF(J776="","",IF(OR(H776="Pago",H776="Recebido"),J776,0))</f>
        <v/>
      </c>
      <c r="M776" s="3" t="n"/>
    </row>
    <row r="777">
      <c r="A777" s="2" t="n"/>
      <c r="B777" s="3" t="n"/>
      <c r="C777" s="3" t="n"/>
      <c r="D777" s="8">
        <f>IF(C777="","",IFERROR(VLOOKUP(C777,'Categorias'!$A$2:$B$101,2,FALSE),"Não classificado"))</f>
        <v/>
      </c>
      <c r="E777" s="3" t="n"/>
      <c r="F777" s="3" t="n"/>
      <c r="G777" s="3" t="n"/>
      <c r="H777" s="3" t="n"/>
      <c r="I777" s="2" t="n"/>
      <c r="J777" s="5" t="n"/>
      <c r="K777" s="9">
        <f>IF(A777="","",TEXT(A777,"mm/yyyy"))</f>
        <v/>
      </c>
      <c r="L777" s="10">
        <f>IF(J777="","",IF(OR(H777="Pago",H777="Recebido"),J777,0))</f>
        <v/>
      </c>
      <c r="M777" s="3" t="n"/>
    </row>
    <row r="778">
      <c r="A778" s="2" t="n"/>
      <c r="B778" s="3" t="n"/>
      <c r="C778" s="3" t="n"/>
      <c r="D778" s="4">
        <f>IF(C778="","",IFERROR(VLOOKUP(C778,'Categorias'!$A$2:$B$101,2,FALSE),"Não classificado"))</f>
        <v/>
      </c>
      <c r="E778" s="3" t="n"/>
      <c r="F778" s="3" t="n"/>
      <c r="G778" s="3" t="n"/>
      <c r="H778" s="3" t="n"/>
      <c r="I778" s="2" t="n"/>
      <c r="J778" s="5" t="n"/>
      <c r="K778" s="6">
        <f>IF(A778="","",TEXT(A778,"mm/yyyy"))</f>
        <v/>
      </c>
      <c r="L778" s="7">
        <f>IF(J778="","",IF(OR(H778="Pago",H778="Recebido"),J778,0))</f>
        <v/>
      </c>
      <c r="M778" s="3" t="n"/>
    </row>
    <row r="779">
      <c r="A779" s="2" t="n"/>
      <c r="B779" s="3" t="n"/>
      <c r="C779" s="3" t="n"/>
      <c r="D779" s="8">
        <f>IF(C779="","",IFERROR(VLOOKUP(C779,'Categorias'!$A$2:$B$101,2,FALSE),"Não classificado"))</f>
        <v/>
      </c>
      <c r="E779" s="3" t="n"/>
      <c r="F779" s="3" t="n"/>
      <c r="G779" s="3" t="n"/>
      <c r="H779" s="3" t="n"/>
      <c r="I779" s="2" t="n"/>
      <c r="J779" s="5" t="n"/>
      <c r="K779" s="9">
        <f>IF(A779="","",TEXT(A779,"mm/yyyy"))</f>
        <v/>
      </c>
      <c r="L779" s="10">
        <f>IF(J779="","",IF(OR(H779="Pago",H779="Recebido"),J779,0))</f>
        <v/>
      </c>
      <c r="M779" s="3" t="n"/>
    </row>
    <row r="780">
      <c r="A780" s="2" t="n"/>
      <c r="B780" s="3" t="n"/>
      <c r="C780" s="3" t="n"/>
      <c r="D780" s="4">
        <f>IF(C780="","",IFERROR(VLOOKUP(C780,'Categorias'!$A$2:$B$101,2,FALSE),"Não classificado"))</f>
        <v/>
      </c>
      <c r="E780" s="3" t="n"/>
      <c r="F780" s="3" t="n"/>
      <c r="G780" s="3" t="n"/>
      <c r="H780" s="3" t="n"/>
      <c r="I780" s="2" t="n"/>
      <c r="J780" s="5" t="n"/>
      <c r="K780" s="6">
        <f>IF(A780="","",TEXT(A780,"mm/yyyy"))</f>
        <v/>
      </c>
      <c r="L780" s="7">
        <f>IF(J780="","",IF(OR(H780="Pago",H780="Recebido"),J780,0))</f>
        <v/>
      </c>
      <c r="M780" s="3" t="n"/>
    </row>
    <row r="781">
      <c r="A781" s="2" t="n"/>
      <c r="B781" s="3" t="n"/>
      <c r="C781" s="3" t="n"/>
      <c r="D781" s="8">
        <f>IF(C781="","",IFERROR(VLOOKUP(C781,'Categorias'!$A$2:$B$101,2,FALSE),"Não classificado"))</f>
        <v/>
      </c>
      <c r="E781" s="3" t="n"/>
      <c r="F781" s="3" t="n"/>
      <c r="G781" s="3" t="n"/>
      <c r="H781" s="3" t="n"/>
      <c r="I781" s="2" t="n"/>
      <c r="J781" s="5" t="n"/>
      <c r="K781" s="9">
        <f>IF(A781="","",TEXT(A781,"mm/yyyy"))</f>
        <v/>
      </c>
      <c r="L781" s="10">
        <f>IF(J781="","",IF(OR(H781="Pago",H781="Recebido"),J781,0))</f>
        <v/>
      </c>
      <c r="M781" s="3" t="n"/>
    </row>
    <row r="782">
      <c r="A782" s="2" t="n"/>
      <c r="B782" s="3" t="n"/>
      <c r="C782" s="3" t="n"/>
      <c r="D782" s="4">
        <f>IF(C782="","",IFERROR(VLOOKUP(C782,'Categorias'!$A$2:$B$101,2,FALSE),"Não classificado"))</f>
        <v/>
      </c>
      <c r="E782" s="3" t="n"/>
      <c r="F782" s="3" t="n"/>
      <c r="G782" s="3" t="n"/>
      <c r="H782" s="3" t="n"/>
      <c r="I782" s="2" t="n"/>
      <c r="J782" s="5" t="n"/>
      <c r="K782" s="6">
        <f>IF(A782="","",TEXT(A782,"mm/yyyy"))</f>
        <v/>
      </c>
      <c r="L782" s="7">
        <f>IF(J782="","",IF(OR(H782="Pago",H782="Recebido"),J782,0))</f>
        <v/>
      </c>
      <c r="M782" s="3" t="n"/>
    </row>
    <row r="783">
      <c r="A783" s="2" t="n"/>
      <c r="B783" s="3" t="n"/>
      <c r="C783" s="3" t="n"/>
      <c r="D783" s="8">
        <f>IF(C783="","",IFERROR(VLOOKUP(C783,'Categorias'!$A$2:$B$101,2,FALSE),"Não classificado"))</f>
        <v/>
      </c>
      <c r="E783" s="3" t="n"/>
      <c r="F783" s="3" t="n"/>
      <c r="G783" s="3" t="n"/>
      <c r="H783" s="3" t="n"/>
      <c r="I783" s="2" t="n"/>
      <c r="J783" s="5" t="n"/>
      <c r="K783" s="9">
        <f>IF(A783="","",TEXT(A783,"mm/yyyy"))</f>
        <v/>
      </c>
      <c r="L783" s="10">
        <f>IF(J783="","",IF(OR(H783="Pago",H783="Recebido"),J783,0))</f>
        <v/>
      </c>
      <c r="M783" s="3" t="n"/>
    </row>
    <row r="784">
      <c r="A784" s="2" t="n"/>
      <c r="B784" s="3" t="n"/>
      <c r="C784" s="3" t="n"/>
      <c r="D784" s="4">
        <f>IF(C784="","",IFERROR(VLOOKUP(C784,'Categorias'!$A$2:$B$101,2,FALSE),"Não classificado"))</f>
        <v/>
      </c>
      <c r="E784" s="3" t="n"/>
      <c r="F784" s="3" t="n"/>
      <c r="G784" s="3" t="n"/>
      <c r="H784" s="3" t="n"/>
      <c r="I784" s="2" t="n"/>
      <c r="J784" s="5" t="n"/>
      <c r="K784" s="6">
        <f>IF(A784="","",TEXT(A784,"mm/yyyy"))</f>
        <v/>
      </c>
      <c r="L784" s="7">
        <f>IF(J784="","",IF(OR(H784="Pago",H784="Recebido"),J784,0))</f>
        <v/>
      </c>
      <c r="M784" s="3" t="n"/>
    </row>
    <row r="785">
      <c r="A785" s="2" t="n"/>
      <c r="B785" s="3" t="n"/>
      <c r="C785" s="3" t="n"/>
      <c r="D785" s="8">
        <f>IF(C785="","",IFERROR(VLOOKUP(C785,'Categorias'!$A$2:$B$101,2,FALSE),"Não classificado"))</f>
        <v/>
      </c>
      <c r="E785" s="3" t="n"/>
      <c r="F785" s="3" t="n"/>
      <c r="G785" s="3" t="n"/>
      <c r="H785" s="3" t="n"/>
      <c r="I785" s="2" t="n"/>
      <c r="J785" s="5" t="n"/>
      <c r="K785" s="9">
        <f>IF(A785="","",TEXT(A785,"mm/yyyy"))</f>
        <v/>
      </c>
      <c r="L785" s="10">
        <f>IF(J785="","",IF(OR(H785="Pago",H785="Recebido"),J785,0))</f>
        <v/>
      </c>
      <c r="M785" s="3" t="n"/>
    </row>
    <row r="786">
      <c r="A786" s="2" t="n"/>
      <c r="B786" s="3" t="n"/>
      <c r="C786" s="3" t="n"/>
      <c r="D786" s="4">
        <f>IF(C786="","",IFERROR(VLOOKUP(C786,'Categorias'!$A$2:$B$101,2,FALSE),"Não classificado"))</f>
        <v/>
      </c>
      <c r="E786" s="3" t="n"/>
      <c r="F786" s="3" t="n"/>
      <c r="G786" s="3" t="n"/>
      <c r="H786" s="3" t="n"/>
      <c r="I786" s="2" t="n"/>
      <c r="J786" s="5" t="n"/>
      <c r="K786" s="6">
        <f>IF(A786="","",TEXT(A786,"mm/yyyy"))</f>
        <v/>
      </c>
      <c r="L786" s="7">
        <f>IF(J786="","",IF(OR(H786="Pago",H786="Recebido"),J786,0))</f>
        <v/>
      </c>
      <c r="M786" s="3" t="n"/>
    </row>
    <row r="787">
      <c r="A787" s="2" t="n"/>
      <c r="B787" s="3" t="n"/>
      <c r="C787" s="3" t="n"/>
      <c r="D787" s="8">
        <f>IF(C787="","",IFERROR(VLOOKUP(C787,'Categorias'!$A$2:$B$101,2,FALSE),"Não classificado"))</f>
        <v/>
      </c>
      <c r="E787" s="3" t="n"/>
      <c r="F787" s="3" t="n"/>
      <c r="G787" s="3" t="n"/>
      <c r="H787" s="3" t="n"/>
      <c r="I787" s="2" t="n"/>
      <c r="J787" s="5" t="n"/>
      <c r="K787" s="9">
        <f>IF(A787="","",TEXT(A787,"mm/yyyy"))</f>
        <v/>
      </c>
      <c r="L787" s="10">
        <f>IF(J787="","",IF(OR(H787="Pago",H787="Recebido"),J787,0))</f>
        <v/>
      </c>
      <c r="M787" s="3" t="n"/>
    </row>
    <row r="788">
      <c r="A788" s="2" t="n"/>
      <c r="B788" s="3" t="n"/>
      <c r="C788" s="3" t="n"/>
      <c r="D788" s="4">
        <f>IF(C788="","",IFERROR(VLOOKUP(C788,'Categorias'!$A$2:$B$101,2,FALSE),"Não classificado"))</f>
        <v/>
      </c>
      <c r="E788" s="3" t="n"/>
      <c r="F788" s="3" t="n"/>
      <c r="G788" s="3" t="n"/>
      <c r="H788" s="3" t="n"/>
      <c r="I788" s="2" t="n"/>
      <c r="J788" s="5" t="n"/>
      <c r="K788" s="6">
        <f>IF(A788="","",TEXT(A788,"mm/yyyy"))</f>
        <v/>
      </c>
      <c r="L788" s="7">
        <f>IF(J788="","",IF(OR(H788="Pago",H788="Recebido"),J788,0))</f>
        <v/>
      </c>
      <c r="M788" s="3" t="n"/>
    </row>
    <row r="789">
      <c r="A789" s="2" t="n"/>
      <c r="B789" s="3" t="n"/>
      <c r="C789" s="3" t="n"/>
      <c r="D789" s="8">
        <f>IF(C789="","",IFERROR(VLOOKUP(C789,'Categorias'!$A$2:$B$101,2,FALSE),"Não classificado"))</f>
        <v/>
      </c>
      <c r="E789" s="3" t="n"/>
      <c r="F789" s="3" t="n"/>
      <c r="G789" s="3" t="n"/>
      <c r="H789" s="3" t="n"/>
      <c r="I789" s="2" t="n"/>
      <c r="J789" s="5" t="n"/>
      <c r="K789" s="9">
        <f>IF(A789="","",TEXT(A789,"mm/yyyy"))</f>
        <v/>
      </c>
      <c r="L789" s="10">
        <f>IF(J789="","",IF(OR(H789="Pago",H789="Recebido"),J789,0))</f>
        <v/>
      </c>
      <c r="M789" s="3" t="n"/>
    </row>
    <row r="790">
      <c r="A790" s="2" t="n"/>
      <c r="B790" s="3" t="n"/>
      <c r="C790" s="3" t="n"/>
      <c r="D790" s="4">
        <f>IF(C790="","",IFERROR(VLOOKUP(C790,'Categorias'!$A$2:$B$101,2,FALSE),"Não classificado"))</f>
        <v/>
      </c>
      <c r="E790" s="3" t="n"/>
      <c r="F790" s="3" t="n"/>
      <c r="G790" s="3" t="n"/>
      <c r="H790" s="3" t="n"/>
      <c r="I790" s="2" t="n"/>
      <c r="J790" s="5" t="n"/>
      <c r="K790" s="6">
        <f>IF(A790="","",TEXT(A790,"mm/yyyy"))</f>
        <v/>
      </c>
      <c r="L790" s="7">
        <f>IF(J790="","",IF(OR(H790="Pago",H790="Recebido"),J790,0))</f>
        <v/>
      </c>
      <c r="M790" s="3" t="n"/>
    </row>
    <row r="791">
      <c r="A791" s="2" t="n"/>
      <c r="B791" s="3" t="n"/>
      <c r="C791" s="3" t="n"/>
      <c r="D791" s="8">
        <f>IF(C791="","",IFERROR(VLOOKUP(C791,'Categorias'!$A$2:$B$101,2,FALSE),"Não classificado"))</f>
        <v/>
      </c>
      <c r="E791" s="3" t="n"/>
      <c r="F791" s="3" t="n"/>
      <c r="G791" s="3" t="n"/>
      <c r="H791" s="3" t="n"/>
      <c r="I791" s="2" t="n"/>
      <c r="J791" s="5" t="n"/>
      <c r="K791" s="9">
        <f>IF(A791="","",TEXT(A791,"mm/yyyy"))</f>
        <v/>
      </c>
      <c r="L791" s="10">
        <f>IF(J791="","",IF(OR(H791="Pago",H791="Recebido"),J791,0))</f>
        <v/>
      </c>
      <c r="M791" s="3" t="n"/>
    </row>
    <row r="792">
      <c r="A792" s="2" t="n"/>
      <c r="B792" s="3" t="n"/>
      <c r="C792" s="3" t="n"/>
      <c r="D792" s="4">
        <f>IF(C792="","",IFERROR(VLOOKUP(C792,'Categorias'!$A$2:$B$101,2,FALSE),"Não classificado"))</f>
        <v/>
      </c>
      <c r="E792" s="3" t="n"/>
      <c r="F792" s="3" t="n"/>
      <c r="G792" s="3" t="n"/>
      <c r="H792" s="3" t="n"/>
      <c r="I792" s="2" t="n"/>
      <c r="J792" s="5" t="n"/>
      <c r="K792" s="6">
        <f>IF(A792="","",TEXT(A792,"mm/yyyy"))</f>
        <v/>
      </c>
      <c r="L792" s="7">
        <f>IF(J792="","",IF(OR(H792="Pago",H792="Recebido"),J792,0))</f>
        <v/>
      </c>
      <c r="M792" s="3" t="n"/>
    </row>
    <row r="793">
      <c r="A793" s="2" t="n"/>
      <c r="B793" s="3" t="n"/>
      <c r="C793" s="3" t="n"/>
      <c r="D793" s="8">
        <f>IF(C793="","",IFERROR(VLOOKUP(C793,'Categorias'!$A$2:$B$101,2,FALSE),"Não classificado"))</f>
        <v/>
      </c>
      <c r="E793" s="3" t="n"/>
      <c r="F793" s="3" t="n"/>
      <c r="G793" s="3" t="n"/>
      <c r="H793" s="3" t="n"/>
      <c r="I793" s="2" t="n"/>
      <c r="J793" s="5" t="n"/>
      <c r="K793" s="9">
        <f>IF(A793="","",TEXT(A793,"mm/yyyy"))</f>
        <v/>
      </c>
      <c r="L793" s="10">
        <f>IF(J793="","",IF(OR(H793="Pago",H793="Recebido"),J793,0))</f>
        <v/>
      </c>
      <c r="M793" s="3" t="n"/>
    </row>
    <row r="794">
      <c r="A794" s="2" t="n"/>
      <c r="B794" s="3" t="n"/>
      <c r="C794" s="3" t="n"/>
      <c r="D794" s="4">
        <f>IF(C794="","",IFERROR(VLOOKUP(C794,'Categorias'!$A$2:$B$101,2,FALSE),"Não classificado"))</f>
        <v/>
      </c>
      <c r="E794" s="3" t="n"/>
      <c r="F794" s="3" t="n"/>
      <c r="G794" s="3" t="n"/>
      <c r="H794" s="3" t="n"/>
      <c r="I794" s="2" t="n"/>
      <c r="J794" s="5" t="n"/>
      <c r="K794" s="6">
        <f>IF(A794="","",TEXT(A794,"mm/yyyy"))</f>
        <v/>
      </c>
      <c r="L794" s="7">
        <f>IF(J794="","",IF(OR(H794="Pago",H794="Recebido"),J794,0))</f>
        <v/>
      </c>
      <c r="M794" s="3" t="n"/>
    </row>
    <row r="795">
      <c r="A795" s="2" t="n"/>
      <c r="B795" s="3" t="n"/>
      <c r="C795" s="3" t="n"/>
      <c r="D795" s="8">
        <f>IF(C795="","",IFERROR(VLOOKUP(C795,'Categorias'!$A$2:$B$101,2,FALSE),"Não classificado"))</f>
        <v/>
      </c>
      <c r="E795" s="3" t="n"/>
      <c r="F795" s="3" t="n"/>
      <c r="G795" s="3" t="n"/>
      <c r="H795" s="3" t="n"/>
      <c r="I795" s="2" t="n"/>
      <c r="J795" s="5" t="n"/>
      <c r="K795" s="9">
        <f>IF(A795="","",TEXT(A795,"mm/yyyy"))</f>
        <v/>
      </c>
      <c r="L795" s="10">
        <f>IF(J795="","",IF(OR(H795="Pago",H795="Recebido"),J795,0))</f>
        <v/>
      </c>
      <c r="M795" s="3" t="n"/>
    </row>
    <row r="796">
      <c r="A796" s="2" t="n"/>
      <c r="B796" s="3" t="n"/>
      <c r="C796" s="3" t="n"/>
      <c r="D796" s="4">
        <f>IF(C796="","",IFERROR(VLOOKUP(C796,'Categorias'!$A$2:$B$101,2,FALSE),"Não classificado"))</f>
        <v/>
      </c>
      <c r="E796" s="3" t="n"/>
      <c r="F796" s="3" t="n"/>
      <c r="G796" s="3" t="n"/>
      <c r="H796" s="3" t="n"/>
      <c r="I796" s="2" t="n"/>
      <c r="J796" s="5" t="n"/>
      <c r="K796" s="6">
        <f>IF(A796="","",TEXT(A796,"mm/yyyy"))</f>
        <v/>
      </c>
      <c r="L796" s="7">
        <f>IF(J796="","",IF(OR(H796="Pago",H796="Recebido"),J796,0))</f>
        <v/>
      </c>
      <c r="M796" s="3" t="n"/>
    </row>
    <row r="797">
      <c r="A797" s="2" t="n"/>
      <c r="B797" s="3" t="n"/>
      <c r="C797" s="3" t="n"/>
      <c r="D797" s="8">
        <f>IF(C797="","",IFERROR(VLOOKUP(C797,'Categorias'!$A$2:$B$101,2,FALSE),"Não classificado"))</f>
        <v/>
      </c>
      <c r="E797" s="3" t="n"/>
      <c r="F797" s="3" t="n"/>
      <c r="G797" s="3" t="n"/>
      <c r="H797" s="3" t="n"/>
      <c r="I797" s="2" t="n"/>
      <c r="J797" s="5" t="n"/>
      <c r="K797" s="9">
        <f>IF(A797="","",TEXT(A797,"mm/yyyy"))</f>
        <v/>
      </c>
      <c r="L797" s="10">
        <f>IF(J797="","",IF(OR(H797="Pago",H797="Recebido"),J797,0))</f>
        <v/>
      </c>
      <c r="M797" s="3" t="n"/>
    </row>
    <row r="798">
      <c r="A798" s="2" t="n"/>
      <c r="B798" s="3" t="n"/>
      <c r="C798" s="3" t="n"/>
      <c r="D798" s="4">
        <f>IF(C798="","",IFERROR(VLOOKUP(C798,'Categorias'!$A$2:$B$101,2,FALSE),"Não classificado"))</f>
        <v/>
      </c>
      <c r="E798" s="3" t="n"/>
      <c r="F798" s="3" t="n"/>
      <c r="G798" s="3" t="n"/>
      <c r="H798" s="3" t="n"/>
      <c r="I798" s="2" t="n"/>
      <c r="J798" s="5" t="n"/>
      <c r="K798" s="6">
        <f>IF(A798="","",TEXT(A798,"mm/yyyy"))</f>
        <v/>
      </c>
      <c r="L798" s="7">
        <f>IF(J798="","",IF(OR(H798="Pago",H798="Recebido"),J798,0))</f>
        <v/>
      </c>
      <c r="M798" s="3" t="n"/>
    </row>
    <row r="799">
      <c r="A799" s="2" t="n"/>
      <c r="B799" s="3" t="n"/>
      <c r="C799" s="3" t="n"/>
      <c r="D799" s="8">
        <f>IF(C799="","",IFERROR(VLOOKUP(C799,'Categorias'!$A$2:$B$101,2,FALSE),"Não classificado"))</f>
        <v/>
      </c>
      <c r="E799" s="3" t="n"/>
      <c r="F799" s="3" t="n"/>
      <c r="G799" s="3" t="n"/>
      <c r="H799" s="3" t="n"/>
      <c r="I799" s="2" t="n"/>
      <c r="J799" s="5" t="n"/>
      <c r="K799" s="9">
        <f>IF(A799="","",TEXT(A799,"mm/yyyy"))</f>
        <v/>
      </c>
      <c r="L799" s="10">
        <f>IF(J799="","",IF(OR(H799="Pago",H799="Recebido"),J799,0))</f>
        <v/>
      </c>
      <c r="M799" s="3" t="n"/>
    </row>
    <row r="800">
      <c r="A800" s="2" t="n"/>
      <c r="B800" s="3" t="n"/>
      <c r="C800" s="3" t="n"/>
      <c r="D800" s="4">
        <f>IF(C800="","",IFERROR(VLOOKUP(C800,'Categorias'!$A$2:$B$101,2,FALSE),"Não classificado"))</f>
        <v/>
      </c>
      <c r="E800" s="3" t="n"/>
      <c r="F800" s="3" t="n"/>
      <c r="G800" s="3" t="n"/>
      <c r="H800" s="3" t="n"/>
      <c r="I800" s="2" t="n"/>
      <c r="J800" s="5" t="n"/>
      <c r="K800" s="6">
        <f>IF(A800="","",TEXT(A800,"mm/yyyy"))</f>
        <v/>
      </c>
      <c r="L800" s="7">
        <f>IF(J800="","",IF(OR(H800="Pago",H800="Recebido"),J800,0))</f>
        <v/>
      </c>
      <c r="M800" s="3" t="n"/>
    </row>
    <row r="801">
      <c r="A801" s="2" t="n"/>
      <c r="B801" s="3" t="n"/>
      <c r="C801" s="3" t="n"/>
      <c r="D801" s="8">
        <f>IF(C801="","",IFERROR(VLOOKUP(C801,'Categorias'!$A$2:$B$101,2,FALSE),"Não classificado"))</f>
        <v/>
      </c>
      <c r="E801" s="3" t="n"/>
      <c r="F801" s="3" t="n"/>
      <c r="G801" s="3" t="n"/>
      <c r="H801" s="3" t="n"/>
      <c r="I801" s="2" t="n"/>
      <c r="J801" s="5" t="n"/>
      <c r="K801" s="9">
        <f>IF(A801="","",TEXT(A801,"mm/yyyy"))</f>
        <v/>
      </c>
      <c r="L801" s="10">
        <f>IF(J801="","",IF(OR(H801="Pago",H801="Recebido"),J801,0))</f>
        <v/>
      </c>
      <c r="M801" s="3" t="n"/>
    </row>
    <row r="802">
      <c r="A802" s="2" t="n"/>
      <c r="B802" s="3" t="n"/>
      <c r="C802" s="3" t="n"/>
      <c r="D802" s="4">
        <f>IF(C802="","",IFERROR(VLOOKUP(C802,'Categorias'!$A$2:$B$101,2,FALSE),"Não classificado"))</f>
        <v/>
      </c>
      <c r="E802" s="3" t="n"/>
      <c r="F802" s="3" t="n"/>
      <c r="G802" s="3" t="n"/>
      <c r="H802" s="3" t="n"/>
      <c r="I802" s="2" t="n"/>
      <c r="J802" s="5" t="n"/>
      <c r="K802" s="6">
        <f>IF(A802="","",TEXT(A802,"mm/yyyy"))</f>
        <v/>
      </c>
      <c r="L802" s="7">
        <f>IF(J802="","",IF(OR(H802="Pago",H802="Recebido"),J802,0))</f>
        <v/>
      </c>
      <c r="M802" s="3" t="n"/>
    </row>
    <row r="803">
      <c r="A803" s="2" t="n"/>
      <c r="B803" s="3" t="n"/>
      <c r="C803" s="3" t="n"/>
      <c r="D803" s="8">
        <f>IF(C803="","",IFERROR(VLOOKUP(C803,'Categorias'!$A$2:$B$101,2,FALSE),"Não classificado"))</f>
        <v/>
      </c>
      <c r="E803" s="3" t="n"/>
      <c r="F803" s="3" t="n"/>
      <c r="G803" s="3" t="n"/>
      <c r="H803" s="3" t="n"/>
      <c r="I803" s="2" t="n"/>
      <c r="J803" s="5" t="n"/>
      <c r="K803" s="9">
        <f>IF(A803="","",TEXT(A803,"mm/yyyy"))</f>
        <v/>
      </c>
      <c r="L803" s="10">
        <f>IF(J803="","",IF(OR(H803="Pago",H803="Recebido"),J803,0))</f>
        <v/>
      </c>
      <c r="M803" s="3" t="n"/>
    </row>
    <row r="804">
      <c r="A804" s="2" t="n"/>
      <c r="B804" s="3" t="n"/>
      <c r="C804" s="3" t="n"/>
      <c r="D804" s="4">
        <f>IF(C804="","",IFERROR(VLOOKUP(C804,'Categorias'!$A$2:$B$101,2,FALSE),"Não classificado"))</f>
        <v/>
      </c>
      <c r="E804" s="3" t="n"/>
      <c r="F804" s="3" t="n"/>
      <c r="G804" s="3" t="n"/>
      <c r="H804" s="3" t="n"/>
      <c r="I804" s="2" t="n"/>
      <c r="J804" s="5" t="n"/>
      <c r="K804" s="6">
        <f>IF(A804="","",TEXT(A804,"mm/yyyy"))</f>
        <v/>
      </c>
      <c r="L804" s="7">
        <f>IF(J804="","",IF(OR(H804="Pago",H804="Recebido"),J804,0))</f>
        <v/>
      </c>
      <c r="M804" s="3" t="n"/>
    </row>
    <row r="805">
      <c r="A805" s="2" t="n"/>
      <c r="B805" s="3" t="n"/>
      <c r="C805" s="3" t="n"/>
      <c r="D805" s="8">
        <f>IF(C805="","",IFERROR(VLOOKUP(C805,'Categorias'!$A$2:$B$101,2,FALSE),"Não classificado"))</f>
        <v/>
      </c>
      <c r="E805" s="3" t="n"/>
      <c r="F805" s="3" t="n"/>
      <c r="G805" s="3" t="n"/>
      <c r="H805" s="3" t="n"/>
      <c r="I805" s="2" t="n"/>
      <c r="J805" s="5" t="n"/>
      <c r="K805" s="9">
        <f>IF(A805="","",TEXT(A805,"mm/yyyy"))</f>
        <v/>
      </c>
      <c r="L805" s="10">
        <f>IF(J805="","",IF(OR(H805="Pago",H805="Recebido"),J805,0))</f>
        <v/>
      </c>
      <c r="M805" s="3" t="n"/>
    </row>
    <row r="806">
      <c r="A806" s="2" t="n"/>
      <c r="B806" s="3" t="n"/>
      <c r="C806" s="3" t="n"/>
      <c r="D806" s="4">
        <f>IF(C806="","",IFERROR(VLOOKUP(C806,'Categorias'!$A$2:$B$101,2,FALSE),"Não classificado"))</f>
        <v/>
      </c>
      <c r="E806" s="3" t="n"/>
      <c r="F806" s="3" t="n"/>
      <c r="G806" s="3" t="n"/>
      <c r="H806" s="3" t="n"/>
      <c r="I806" s="2" t="n"/>
      <c r="J806" s="5" t="n"/>
      <c r="K806" s="6">
        <f>IF(A806="","",TEXT(A806,"mm/yyyy"))</f>
        <v/>
      </c>
      <c r="L806" s="7">
        <f>IF(J806="","",IF(OR(H806="Pago",H806="Recebido"),J806,0))</f>
        <v/>
      </c>
      <c r="M806" s="3" t="n"/>
    </row>
    <row r="807">
      <c r="A807" s="2" t="n"/>
      <c r="B807" s="3" t="n"/>
      <c r="C807" s="3" t="n"/>
      <c r="D807" s="8">
        <f>IF(C807="","",IFERROR(VLOOKUP(C807,'Categorias'!$A$2:$B$101,2,FALSE),"Não classificado"))</f>
        <v/>
      </c>
      <c r="E807" s="3" t="n"/>
      <c r="F807" s="3" t="n"/>
      <c r="G807" s="3" t="n"/>
      <c r="H807" s="3" t="n"/>
      <c r="I807" s="2" t="n"/>
      <c r="J807" s="5" t="n"/>
      <c r="K807" s="9">
        <f>IF(A807="","",TEXT(A807,"mm/yyyy"))</f>
        <v/>
      </c>
      <c r="L807" s="10">
        <f>IF(J807="","",IF(OR(H807="Pago",H807="Recebido"),J807,0))</f>
        <v/>
      </c>
      <c r="M807" s="3" t="n"/>
    </row>
    <row r="808">
      <c r="A808" s="2" t="n"/>
      <c r="B808" s="3" t="n"/>
      <c r="C808" s="3" t="n"/>
      <c r="D808" s="4">
        <f>IF(C808="","",IFERROR(VLOOKUP(C808,'Categorias'!$A$2:$B$101,2,FALSE),"Não classificado"))</f>
        <v/>
      </c>
      <c r="E808" s="3" t="n"/>
      <c r="F808" s="3" t="n"/>
      <c r="G808" s="3" t="n"/>
      <c r="H808" s="3" t="n"/>
      <c r="I808" s="2" t="n"/>
      <c r="J808" s="5" t="n"/>
      <c r="K808" s="6">
        <f>IF(A808="","",TEXT(A808,"mm/yyyy"))</f>
        <v/>
      </c>
      <c r="L808" s="7">
        <f>IF(J808="","",IF(OR(H808="Pago",H808="Recebido"),J808,0))</f>
        <v/>
      </c>
      <c r="M808" s="3" t="n"/>
    </row>
    <row r="809">
      <c r="A809" s="2" t="n"/>
      <c r="B809" s="3" t="n"/>
      <c r="C809" s="3" t="n"/>
      <c r="D809" s="8">
        <f>IF(C809="","",IFERROR(VLOOKUP(C809,'Categorias'!$A$2:$B$101,2,FALSE),"Não classificado"))</f>
        <v/>
      </c>
      <c r="E809" s="3" t="n"/>
      <c r="F809" s="3" t="n"/>
      <c r="G809" s="3" t="n"/>
      <c r="H809" s="3" t="n"/>
      <c r="I809" s="2" t="n"/>
      <c r="J809" s="5" t="n"/>
      <c r="K809" s="9">
        <f>IF(A809="","",TEXT(A809,"mm/yyyy"))</f>
        <v/>
      </c>
      <c r="L809" s="10">
        <f>IF(J809="","",IF(OR(H809="Pago",H809="Recebido"),J809,0))</f>
        <v/>
      </c>
      <c r="M809" s="3" t="n"/>
    </row>
    <row r="810">
      <c r="A810" s="2" t="n"/>
      <c r="B810" s="3" t="n"/>
      <c r="C810" s="3" t="n"/>
      <c r="D810" s="4">
        <f>IF(C810="","",IFERROR(VLOOKUP(C810,'Categorias'!$A$2:$B$101,2,FALSE),"Não classificado"))</f>
        <v/>
      </c>
      <c r="E810" s="3" t="n"/>
      <c r="F810" s="3" t="n"/>
      <c r="G810" s="3" t="n"/>
      <c r="H810" s="3" t="n"/>
      <c r="I810" s="2" t="n"/>
      <c r="J810" s="5" t="n"/>
      <c r="K810" s="6">
        <f>IF(A810="","",TEXT(A810,"mm/yyyy"))</f>
        <v/>
      </c>
      <c r="L810" s="7">
        <f>IF(J810="","",IF(OR(H810="Pago",H810="Recebido"),J810,0))</f>
        <v/>
      </c>
      <c r="M810" s="3" t="n"/>
    </row>
    <row r="811">
      <c r="A811" s="2" t="n"/>
      <c r="B811" s="3" t="n"/>
      <c r="C811" s="3" t="n"/>
      <c r="D811" s="8">
        <f>IF(C811="","",IFERROR(VLOOKUP(C811,'Categorias'!$A$2:$B$101,2,FALSE),"Não classificado"))</f>
        <v/>
      </c>
      <c r="E811" s="3" t="n"/>
      <c r="F811" s="3" t="n"/>
      <c r="G811" s="3" t="n"/>
      <c r="H811" s="3" t="n"/>
      <c r="I811" s="2" t="n"/>
      <c r="J811" s="5" t="n"/>
      <c r="K811" s="9">
        <f>IF(A811="","",TEXT(A811,"mm/yyyy"))</f>
        <v/>
      </c>
      <c r="L811" s="10">
        <f>IF(J811="","",IF(OR(H811="Pago",H811="Recebido"),J811,0))</f>
        <v/>
      </c>
      <c r="M811" s="3" t="n"/>
    </row>
    <row r="812">
      <c r="A812" s="2" t="n"/>
      <c r="B812" s="3" t="n"/>
      <c r="C812" s="3" t="n"/>
      <c r="D812" s="4">
        <f>IF(C812="","",IFERROR(VLOOKUP(C812,'Categorias'!$A$2:$B$101,2,FALSE),"Não classificado"))</f>
        <v/>
      </c>
      <c r="E812" s="3" t="n"/>
      <c r="F812" s="3" t="n"/>
      <c r="G812" s="3" t="n"/>
      <c r="H812" s="3" t="n"/>
      <c r="I812" s="2" t="n"/>
      <c r="J812" s="5" t="n"/>
      <c r="K812" s="6">
        <f>IF(A812="","",TEXT(A812,"mm/yyyy"))</f>
        <v/>
      </c>
      <c r="L812" s="7">
        <f>IF(J812="","",IF(OR(H812="Pago",H812="Recebido"),J812,0))</f>
        <v/>
      </c>
      <c r="M812" s="3" t="n"/>
    </row>
    <row r="813">
      <c r="A813" s="2" t="n"/>
      <c r="B813" s="3" t="n"/>
      <c r="C813" s="3" t="n"/>
      <c r="D813" s="8">
        <f>IF(C813="","",IFERROR(VLOOKUP(C813,'Categorias'!$A$2:$B$101,2,FALSE),"Não classificado"))</f>
        <v/>
      </c>
      <c r="E813" s="3" t="n"/>
      <c r="F813" s="3" t="n"/>
      <c r="G813" s="3" t="n"/>
      <c r="H813" s="3" t="n"/>
      <c r="I813" s="2" t="n"/>
      <c r="J813" s="5" t="n"/>
      <c r="K813" s="9">
        <f>IF(A813="","",TEXT(A813,"mm/yyyy"))</f>
        <v/>
      </c>
      <c r="L813" s="10">
        <f>IF(J813="","",IF(OR(H813="Pago",H813="Recebido"),J813,0))</f>
        <v/>
      </c>
      <c r="M813" s="3" t="n"/>
    </row>
    <row r="814">
      <c r="A814" s="2" t="n"/>
      <c r="B814" s="3" t="n"/>
      <c r="C814" s="3" t="n"/>
      <c r="D814" s="4">
        <f>IF(C814="","",IFERROR(VLOOKUP(C814,'Categorias'!$A$2:$B$101,2,FALSE),"Não classificado"))</f>
        <v/>
      </c>
      <c r="E814" s="3" t="n"/>
      <c r="F814" s="3" t="n"/>
      <c r="G814" s="3" t="n"/>
      <c r="H814" s="3" t="n"/>
      <c r="I814" s="2" t="n"/>
      <c r="J814" s="5" t="n"/>
      <c r="K814" s="6">
        <f>IF(A814="","",TEXT(A814,"mm/yyyy"))</f>
        <v/>
      </c>
      <c r="L814" s="7">
        <f>IF(J814="","",IF(OR(H814="Pago",H814="Recebido"),J814,0))</f>
        <v/>
      </c>
      <c r="M814" s="3" t="n"/>
    </row>
    <row r="815">
      <c r="A815" s="2" t="n"/>
      <c r="B815" s="3" t="n"/>
      <c r="C815" s="3" t="n"/>
      <c r="D815" s="8">
        <f>IF(C815="","",IFERROR(VLOOKUP(C815,'Categorias'!$A$2:$B$101,2,FALSE),"Não classificado"))</f>
        <v/>
      </c>
      <c r="E815" s="3" t="n"/>
      <c r="F815" s="3" t="n"/>
      <c r="G815" s="3" t="n"/>
      <c r="H815" s="3" t="n"/>
      <c r="I815" s="2" t="n"/>
      <c r="J815" s="5" t="n"/>
      <c r="K815" s="9">
        <f>IF(A815="","",TEXT(A815,"mm/yyyy"))</f>
        <v/>
      </c>
      <c r="L815" s="10">
        <f>IF(J815="","",IF(OR(H815="Pago",H815="Recebido"),J815,0))</f>
        <v/>
      </c>
      <c r="M815" s="3" t="n"/>
    </row>
    <row r="816">
      <c r="A816" s="2" t="n"/>
      <c r="B816" s="3" t="n"/>
      <c r="C816" s="3" t="n"/>
      <c r="D816" s="4">
        <f>IF(C816="","",IFERROR(VLOOKUP(C816,'Categorias'!$A$2:$B$101,2,FALSE),"Não classificado"))</f>
        <v/>
      </c>
      <c r="E816" s="3" t="n"/>
      <c r="F816" s="3" t="n"/>
      <c r="G816" s="3" t="n"/>
      <c r="H816" s="3" t="n"/>
      <c r="I816" s="2" t="n"/>
      <c r="J816" s="5" t="n"/>
      <c r="K816" s="6">
        <f>IF(A816="","",TEXT(A816,"mm/yyyy"))</f>
        <v/>
      </c>
      <c r="L816" s="7">
        <f>IF(J816="","",IF(OR(H816="Pago",H816="Recebido"),J816,0))</f>
        <v/>
      </c>
      <c r="M816" s="3" t="n"/>
    </row>
    <row r="817">
      <c r="A817" s="2" t="n"/>
      <c r="B817" s="3" t="n"/>
      <c r="C817" s="3" t="n"/>
      <c r="D817" s="8">
        <f>IF(C817="","",IFERROR(VLOOKUP(C817,'Categorias'!$A$2:$B$101,2,FALSE),"Não classificado"))</f>
        <v/>
      </c>
      <c r="E817" s="3" t="n"/>
      <c r="F817" s="3" t="n"/>
      <c r="G817" s="3" t="n"/>
      <c r="H817" s="3" t="n"/>
      <c r="I817" s="2" t="n"/>
      <c r="J817" s="5" t="n"/>
      <c r="K817" s="9">
        <f>IF(A817="","",TEXT(A817,"mm/yyyy"))</f>
        <v/>
      </c>
      <c r="L817" s="10">
        <f>IF(J817="","",IF(OR(H817="Pago",H817="Recebido"),J817,0))</f>
        <v/>
      </c>
      <c r="M817" s="3" t="n"/>
    </row>
    <row r="818">
      <c r="A818" s="2" t="n"/>
      <c r="B818" s="3" t="n"/>
      <c r="C818" s="3" t="n"/>
      <c r="D818" s="4">
        <f>IF(C818="","",IFERROR(VLOOKUP(C818,'Categorias'!$A$2:$B$101,2,FALSE),"Não classificado"))</f>
        <v/>
      </c>
      <c r="E818" s="3" t="n"/>
      <c r="F818" s="3" t="n"/>
      <c r="G818" s="3" t="n"/>
      <c r="H818" s="3" t="n"/>
      <c r="I818" s="2" t="n"/>
      <c r="J818" s="5" t="n"/>
      <c r="K818" s="6">
        <f>IF(A818="","",TEXT(A818,"mm/yyyy"))</f>
        <v/>
      </c>
      <c r="L818" s="7">
        <f>IF(J818="","",IF(OR(H818="Pago",H818="Recebido"),J818,0))</f>
        <v/>
      </c>
      <c r="M818" s="3" t="n"/>
    </row>
    <row r="819">
      <c r="A819" s="2" t="n"/>
      <c r="B819" s="3" t="n"/>
      <c r="C819" s="3" t="n"/>
      <c r="D819" s="8">
        <f>IF(C819="","",IFERROR(VLOOKUP(C819,'Categorias'!$A$2:$B$101,2,FALSE),"Não classificado"))</f>
        <v/>
      </c>
      <c r="E819" s="3" t="n"/>
      <c r="F819" s="3" t="n"/>
      <c r="G819" s="3" t="n"/>
      <c r="H819" s="3" t="n"/>
      <c r="I819" s="2" t="n"/>
      <c r="J819" s="5" t="n"/>
      <c r="K819" s="9">
        <f>IF(A819="","",TEXT(A819,"mm/yyyy"))</f>
        <v/>
      </c>
      <c r="L819" s="10">
        <f>IF(J819="","",IF(OR(H819="Pago",H819="Recebido"),J819,0))</f>
        <v/>
      </c>
      <c r="M819" s="3" t="n"/>
    </row>
    <row r="820">
      <c r="A820" s="2" t="n"/>
      <c r="B820" s="3" t="n"/>
      <c r="C820" s="3" t="n"/>
      <c r="D820" s="4">
        <f>IF(C820="","",IFERROR(VLOOKUP(C820,'Categorias'!$A$2:$B$101,2,FALSE),"Não classificado"))</f>
        <v/>
      </c>
      <c r="E820" s="3" t="n"/>
      <c r="F820" s="3" t="n"/>
      <c r="G820" s="3" t="n"/>
      <c r="H820" s="3" t="n"/>
      <c r="I820" s="2" t="n"/>
      <c r="J820" s="5" t="n"/>
      <c r="K820" s="6">
        <f>IF(A820="","",TEXT(A820,"mm/yyyy"))</f>
        <v/>
      </c>
      <c r="L820" s="7">
        <f>IF(J820="","",IF(OR(H820="Pago",H820="Recebido"),J820,0))</f>
        <v/>
      </c>
      <c r="M820" s="3" t="n"/>
    </row>
    <row r="821">
      <c r="A821" s="2" t="n"/>
      <c r="B821" s="3" t="n"/>
      <c r="C821" s="3" t="n"/>
      <c r="D821" s="8">
        <f>IF(C821="","",IFERROR(VLOOKUP(C821,'Categorias'!$A$2:$B$101,2,FALSE),"Não classificado"))</f>
        <v/>
      </c>
      <c r="E821" s="3" t="n"/>
      <c r="F821" s="3" t="n"/>
      <c r="G821" s="3" t="n"/>
      <c r="H821" s="3" t="n"/>
      <c r="I821" s="2" t="n"/>
      <c r="J821" s="5" t="n"/>
      <c r="K821" s="9">
        <f>IF(A821="","",TEXT(A821,"mm/yyyy"))</f>
        <v/>
      </c>
      <c r="L821" s="10">
        <f>IF(J821="","",IF(OR(H821="Pago",H821="Recebido"),J821,0))</f>
        <v/>
      </c>
      <c r="M821" s="3" t="n"/>
    </row>
    <row r="822">
      <c r="A822" s="2" t="n"/>
      <c r="B822" s="3" t="n"/>
      <c r="C822" s="3" t="n"/>
      <c r="D822" s="4">
        <f>IF(C822="","",IFERROR(VLOOKUP(C822,'Categorias'!$A$2:$B$101,2,FALSE),"Não classificado"))</f>
        <v/>
      </c>
      <c r="E822" s="3" t="n"/>
      <c r="F822" s="3" t="n"/>
      <c r="G822" s="3" t="n"/>
      <c r="H822" s="3" t="n"/>
      <c r="I822" s="2" t="n"/>
      <c r="J822" s="5" t="n"/>
      <c r="K822" s="6">
        <f>IF(A822="","",TEXT(A822,"mm/yyyy"))</f>
        <v/>
      </c>
      <c r="L822" s="7">
        <f>IF(J822="","",IF(OR(H822="Pago",H822="Recebido"),J822,0))</f>
        <v/>
      </c>
      <c r="M822" s="3" t="n"/>
    </row>
    <row r="823">
      <c r="A823" s="2" t="n"/>
      <c r="B823" s="3" t="n"/>
      <c r="C823" s="3" t="n"/>
      <c r="D823" s="8">
        <f>IF(C823="","",IFERROR(VLOOKUP(C823,'Categorias'!$A$2:$B$101,2,FALSE),"Não classificado"))</f>
        <v/>
      </c>
      <c r="E823" s="3" t="n"/>
      <c r="F823" s="3" t="n"/>
      <c r="G823" s="3" t="n"/>
      <c r="H823" s="3" t="n"/>
      <c r="I823" s="2" t="n"/>
      <c r="J823" s="5" t="n"/>
      <c r="K823" s="9">
        <f>IF(A823="","",TEXT(A823,"mm/yyyy"))</f>
        <v/>
      </c>
      <c r="L823" s="10">
        <f>IF(J823="","",IF(OR(H823="Pago",H823="Recebido"),J823,0))</f>
        <v/>
      </c>
      <c r="M823" s="3" t="n"/>
    </row>
    <row r="824">
      <c r="A824" s="2" t="n"/>
      <c r="B824" s="3" t="n"/>
      <c r="C824" s="3" t="n"/>
      <c r="D824" s="4">
        <f>IF(C824="","",IFERROR(VLOOKUP(C824,'Categorias'!$A$2:$B$101,2,FALSE),"Não classificado"))</f>
        <v/>
      </c>
      <c r="E824" s="3" t="n"/>
      <c r="F824" s="3" t="n"/>
      <c r="G824" s="3" t="n"/>
      <c r="H824" s="3" t="n"/>
      <c r="I824" s="2" t="n"/>
      <c r="J824" s="5" t="n"/>
      <c r="K824" s="6">
        <f>IF(A824="","",TEXT(A824,"mm/yyyy"))</f>
        <v/>
      </c>
      <c r="L824" s="7">
        <f>IF(J824="","",IF(OR(H824="Pago",H824="Recebido"),J824,0))</f>
        <v/>
      </c>
      <c r="M824" s="3" t="n"/>
    </row>
    <row r="825">
      <c r="A825" s="2" t="n"/>
      <c r="B825" s="3" t="n"/>
      <c r="C825" s="3" t="n"/>
      <c r="D825" s="8">
        <f>IF(C825="","",IFERROR(VLOOKUP(C825,'Categorias'!$A$2:$B$101,2,FALSE),"Não classificado"))</f>
        <v/>
      </c>
      <c r="E825" s="3" t="n"/>
      <c r="F825" s="3" t="n"/>
      <c r="G825" s="3" t="n"/>
      <c r="H825" s="3" t="n"/>
      <c r="I825" s="2" t="n"/>
      <c r="J825" s="5" t="n"/>
      <c r="K825" s="9">
        <f>IF(A825="","",TEXT(A825,"mm/yyyy"))</f>
        <v/>
      </c>
      <c r="L825" s="10">
        <f>IF(J825="","",IF(OR(H825="Pago",H825="Recebido"),J825,0))</f>
        <v/>
      </c>
      <c r="M825" s="3" t="n"/>
    </row>
    <row r="826">
      <c r="A826" s="2" t="n"/>
      <c r="B826" s="3" t="n"/>
      <c r="C826" s="3" t="n"/>
      <c r="D826" s="4">
        <f>IF(C826="","",IFERROR(VLOOKUP(C826,'Categorias'!$A$2:$B$101,2,FALSE),"Não classificado"))</f>
        <v/>
      </c>
      <c r="E826" s="3" t="n"/>
      <c r="F826" s="3" t="n"/>
      <c r="G826" s="3" t="n"/>
      <c r="H826" s="3" t="n"/>
      <c r="I826" s="2" t="n"/>
      <c r="J826" s="5" t="n"/>
      <c r="K826" s="6">
        <f>IF(A826="","",TEXT(A826,"mm/yyyy"))</f>
        <v/>
      </c>
      <c r="L826" s="7">
        <f>IF(J826="","",IF(OR(H826="Pago",H826="Recebido"),J826,0))</f>
        <v/>
      </c>
      <c r="M826" s="3" t="n"/>
    </row>
    <row r="827">
      <c r="A827" s="2" t="n"/>
      <c r="B827" s="3" t="n"/>
      <c r="C827" s="3" t="n"/>
      <c r="D827" s="8">
        <f>IF(C827="","",IFERROR(VLOOKUP(C827,'Categorias'!$A$2:$B$101,2,FALSE),"Não classificado"))</f>
        <v/>
      </c>
      <c r="E827" s="3" t="n"/>
      <c r="F827" s="3" t="n"/>
      <c r="G827" s="3" t="n"/>
      <c r="H827" s="3" t="n"/>
      <c r="I827" s="2" t="n"/>
      <c r="J827" s="5" t="n"/>
      <c r="K827" s="9">
        <f>IF(A827="","",TEXT(A827,"mm/yyyy"))</f>
        <v/>
      </c>
      <c r="L827" s="10">
        <f>IF(J827="","",IF(OR(H827="Pago",H827="Recebido"),J827,0))</f>
        <v/>
      </c>
      <c r="M827" s="3" t="n"/>
    </row>
    <row r="828">
      <c r="A828" s="2" t="n"/>
      <c r="B828" s="3" t="n"/>
      <c r="C828" s="3" t="n"/>
      <c r="D828" s="4">
        <f>IF(C828="","",IFERROR(VLOOKUP(C828,'Categorias'!$A$2:$B$101,2,FALSE),"Não classificado"))</f>
        <v/>
      </c>
      <c r="E828" s="3" t="n"/>
      <c r="F828" s="3" t="n"/>
      <c r="G828" s="3" t="n"/>
      <c r="H828" s="3" t="n"/>
      <c r="I828" s="2" t="n"/>
      <c r="J828" s="5" t="n"/>
      <c r="K828" s="6">
        <f>IF(A828="","",TEXT(A828,"mm/yyyy"))</f>
        <v/>
      </c>
      <c r="L828" s="7">
        <f>IF(J828="","",IF(OR(H828="Pago",H828="Recebido"),J828,0))</f>
        <v/>
      </c>
      <c r="M828" s="3" t="n"/>
    </row>
    <row r="829">
      <c r="A829" s="2" t="n"/>
      <c r="B829" s="3" t="n"/>
      <c r="C829" s="3" t="n"/>
      <c r="D829" s="8">
        <f>IF(C829="","",IFERROR(VLOOKUP(C829,'Categorias'!$A$2:$B$101,2,FALSE),"Não classificado"))</f>
        <v/>
      </c>
      <c r="E829" s="3" t="n"/>
      <c r="F829" s="3" t="n"/>
      <c r="G829" s="3" t="n"/>
      <c r="H829" s="3" t="n"/>
      <c r="I829" s="2" t="n"/>
      <c r="J829" s="5" t="n"/>
      <c r="K829" s="9">
        <f>IF(A829="","",TEXT(A829,"mm/yyyy"))</f>
        <v/>
      </c>
      <c r="L829" s="10">
        <f>IF(J829="","",IF(OR(H829="Pago",H829="Recebido"),J829,0))</f>
        <v/>
      </c>
      <c r="M829" s="3" t="n"/>
    </row>
    <row r="830">
      <c r="A830" s="2" t="n"/>
      <c r="B830" s="3" t="n"/>
      <c r="C830" s="3" t="n"/>
      <c r="D830" s="4">
        <f>IF(C830="","",IFERROR(VLOOKUP(C830,'Categorias'!$A$2:$B$101,2,FALSE),"Não classificado"))</f>
        <v/>
      </c>
      <c r="E830" s="3" t="n"/>
      <c r="F830" s="3" t="n"/>
      <c r="G830" s="3" t="n"/>
      <c r="H830" s="3" t="n"/>
      <c r="I830" s="2" t="n"/>
      <c r="J830" s="5" t="n"/>
      <c r="K830" s="6">
        <f>IF(A830="","",TEXT(A830,"mm/yyyy"))</f>
        <v/>
      </c>
      <c r="L830" s="7">
        <f>IF(J830="","",IF(OR(H830="Pago",H830="Recebido"),J830,0))</f>
        <v/>
      </c>
      <c r="M830" s="3" t="n"/>
    </row>
    <row r="831">
      <c r="A831" s="2" t="n"/>
      <c r="B831" s="3" t="n"/>
      <c r="C831" s="3" t="n"/>
      <c r="D831" s="8">
        <f>IF(C831="","",IFERROR(VLOOKUP(C831,'Categorias'!$A$2:$B$101,2,FALSE),"Não classificado"))</f>
        <v/>
      </c>
      <c r="E831" s="3" t="n"/>
      <c r="F831" s="3" t="n"/>
      <c r="G831" s="3" t="n"/>
      <c r="H831" s="3" t="n"/>
      <c r="I831" s="2" t="n"/>
      <c r="J831" s="5" t="n"/>
      <c r="K831" s="9">
        <f>IF(A831="","",TEXT(A831,"mm/yyyy"))</f>
        <v/>
      </c>
      <c r="L831" s="10">
        <f>IF(J831="","",IF(OR(H831="Pago",H831="Recebido"),J831,0))</f>
        <v/>
      </c>
      <c r="M831" s="3" t="n"/>
    </row>
    <row r="832">
      <c r="A832" s="2" t="n"/>
      <c r="B832" s="3" t="n"/>
      <c r="C832" s="3" t="n"/>
      <c r="D832" s="4">
        <f>IF(C832="","",IFERROR(VLOOKUP(C832,'Categorias'!$A$2:$B$101,2,FALSE),"Não classificado"))</f>
        <v/>
      </c>
      <c r="E832" s="3" t="n"/>
      <c r="F832" s="3" t="n"/>
      <c r="G832" s="3" t="n"/>
      <c r="H832" s="3" t="n"/>
      <c r="I832" s="2" t="n"/>
      <c r="J832" s="5" t="n"/>
      <c r="K832" s="6">
        <f>IF(A832="","",TEXT(A832,"mm/yyyy"))</f>
        <v/>
      </c>
      <c r="L832" s="7">
        <f>IF(J832="","",IF(OR(H832="Pago",H832="Recebido"),J832,0))</f>
        <v/>
      </c>
      <c r="M832" s="3" t="n"/>
    </row>
    <row r="833">
      <c r="A833" s="2" t="n"/>
      <c r="B833" s="3" t="n"/>
      <c r="C833" s="3" t="n"/>
      <c r="D833" s="8">
        <f>IF(C833="","",IFERROR(VLOOKUP(C833,'Categorias'!$A$2:$B$101,2,FALSE),"Não classificado"))</f>
        <v/>
      </c>
      <c r="E833" s="3" t="n"/>
      <c r="F833" s="3" t="n"/>
      <c r="G833" s="3" t="n"/>
      <c r="H833" s="3" t="n"/>
      <c r="I833" s="2" t="n"/>
      <c r="J833" s="5" t="n"/>
      <c r="K833" s="9">
        <f>IF(A833="","",TEXT(A833,"mm/yyyy"))</f>
        <v/>
      </c>
      <c r="L833" s="10">
        <f>IF(J833="","",IF(OR(H833="Pago",H833="Recebido"),J833,0))</f>
        <v/>
      </c>
      <c r="M833" s="3" t="n"/>
    </row>
    <row r="834">
      <c r="A834" s="2" t="n"/>
      <c r="B834" s="3" t="n"/>
      <c r="C834" s="3" t="n"/>
      <c r="D834" s="4">
        <f>IF(C834="","",IFERROR(VLOOKUP(C834,'Categorias'!$A$2:$B$101,2,FALSE),"Não classificado"))</f>
        <v/>
      </c>
      <c r="E834" s="3" t="n"/>
      <c r="F834" s="3" t="n"/>
      <c r="G834" s="3" t="n"/>
      <c r="H834" s="3" t="n"/>
      <c r="I834" s="2" t="n"/>
      <c r="J834" s="5" t="n"/>
      <c r="K834" s="6">
        <f>IF(A834="","",TEXT(A834,"mm/yyyy"))</f>
        <v/>
      </c>
      <c r="L834" s="7">
        <f>IF(J834="","",IF(OR(H834="Pago",H834="Recebido"),J834,0))</f>
        <v/>
      </c>
      <c r="M834" s="3" t="n"/>
    </row>
    <row r="835">
      <c r="A835" s="2" t="n"/>
      <c r="B835" s="3" t="n"/>
      <c r="C835" s="3" t="n"/>
      <c r="D835" s="8">
        <f>IF(C835="","",IFERROR(VLOOKUP(C835,'Categorias'!$A$2:$B$101,2,FALSE),"Não classificado"))</f>
        <v/>
      </c>
      <c r="E835" s="3" t="n"/>
      <c r="F835" s="3" t="n"/>
      <c r="G835" s="3" t="n"/>
      <c r="H835" s="3" t="n"/>
      <c r="I835" s="2" t="n"/>
      <c r="J835" s="5" t="n"/>
      <c r="K835" s="9">
        <f>IF(A835="","",TEXT(A835,"mm/yyyy"))</f>
        <v/>
      </c>
      <c r="L835" s="10">
        <f>IF(J835="","",IF(OR(H835="Pago",H835="Recebido"),J835,0))</f>
        <v/>
      </c>
      <c r="M835" s="3" t="n"/>
    </row>
    <row r="836">
      <c r="A836" s="2" t="n"/>
      <c r="B836" s="3" t="n"/>
      <c r="C836" s="3" t="n"/>
      <c r="D836" s="4">
        <f>IF(C836="","",IFERROR(VLOOKUP(C836,'Categorias'!$A$2:$B$101,2,FALSE),"Não classificado"))</f>
        <v/>
      </c>
      <c r="E836" s="3" t="n"/>
      <c r="F836" s="3" t="n"/>
      <c r="G836" s="3" t="n"/>
      <c r="H836" s="3" t="n"/>
      <c r="I836" s="2" t="n"/>
      <c r="J836" s="5" t="n"/>
      <c r="K836" s="6">
        <f>IF(A836="","",TEXT(A836,"mm/yyyy"))</f>
        <v/>
      </c>
      <c r="L836" s="7">
        <f>IF(J836="","",IF(OR(H836="Pago",H836="Recebido"),J836,0))</f>
        <v/>
      </c>
      <c r="M836" s="3" t="n"/>
    </row>
    <row r="837">
      <c r="A837" s="2" t="n"/>
      <c r="B837" s="3" t="n"/>
      <c r="C837" s="3" t="n"/>
      <c r="D837" s="8">
        <f>IF(C837="","",IFERROR(VLOOKUP(C837,'Categorias'!$A$2:$B$101,2,FALSE),"Não classificado"))</f>
        <v/>
      </c>
      <c r="E837" s="3" t="n"/>
      <c r="F837" s="3" t="n"/>
      <c r="G837" s="3" t="n"/>
      <c r="H837" s="3" t="n"/>
      <c r="I837" s="2" t="n"/>
      <c r="J837" s="5" t="n"/>
      <c r="K837" s="9">
        <f>IF(A837="","",TEXT(A837,"mm/yyyy"))</f>
        <v/>
      </c>
      <c r="L837" s="10">
        <f>IF(J837="","",IF(OR(H837="Pago",H837="Recebido"),J837,0))</f>
        <v/>
      </c>
      <c r="M837" s="3" t="n"/>
    </row>
    <row r="838">
      <c r="A838" s="2" t="n"/>
      <c r="B838" s="3" t="n"/>
      <c r="C838" s="3" t="n"/>
      <c r="D838" s="4">
        <f>IF(C838="","",IFERROR(VLOOKUP(C838,'Categorias'!$A$2:$B$101,2,FALSE),"Não classificado"))</f>
        <v/>
      </c>
      <c r="E838" s="3" t="n"/>
      <c r="F838" s="3" t="n"/>
      <c r="G838" s="3" t="n"/>
      <c r="H838" s="3" t="n"/>
      <c r="I838" s="2" t="n"/>
      <c r="J838" s="5" t="n"/>
      <c r="K838" s="6">
        <f>IF(A838="","",TEXT(A838,"mm/yyyy"))</f>
        <v/>
      </c>
      <c r="L838" s="7">
        <f>IF(J838="","",IF(OR(H838="Pago",H838="Recebido"),J838,0))</f>
        <v/>
      </c>
      <c r="M838" s="3" t="n"/>
    </row>
    <row r="839">
      <c r="A839" s="2" t="n"/>
      <c r="B839" s="3" t="n"/>
      <c r="C839" s="3" t="n"/>
      <c r="D839" s="8">
        <f>IF(C839="","",IFERROR(VLOOKUP(C839,'Categorias'!$A$2:$B$101,2,FALSE),"Não classificado"))</f>
        <v/>
      </c>
      <c r="E839" s="3" t="n"/>
      <c r="F839" s="3" t="n"/>
      <c r="G839" s="3" t="n"/>
      <c r="H839" s="3" t="n"/>
      <c r="I839" s="2" t="n"/>
      <c r="J839" s="5" t="n"/>
      <c r="K839" s="9">
        <f>IF(A839="","",TEXT(A839,"mm/yyyy"))</f>
        <v/>
      </c>
      <c r="L839" s="10">
        <f>IF(J839="","",IF(OR(H839="Pago",H839="Recebido"),J839,0))</f>
        <v/>
      </c>
      <c r="M839" s="3" t="n"/>
    </row>
    <row r="840">
      <c r="A840" s="2" t="n"/>
      <c r="B840" s="3" t="n"/>
      <c r="C840" s="3" t="n"/>
      <c r="D840" s="4">
        <f>IF(C840="","",IFERROR(VLOOKUP(C840,'Categorias'!$A$2:$B$101,2,FALSE),"Não classificado"))</f>
        <v/>
      </c>
      <c r="E840" s="3" t="n"/>
      <c r="F840" s="3" t="n"/>
      <c r="G840" s="3" t="n"/>
      <c r="H840" s="3" t="n"/>
      <c r="I840" s="2" t="n"/>
      <c r="J840" s="5" t="n"/>
      <c r="K840" s="6">
        <f>IF(A840="","",TEXT(A840,"mm/yyyy"))</f>
        <v/>
      </c>
      <c r="L840" s="7">
        <f>IF(J840="","",IF(OR(H840="Pago",H840="Recebido"),J840,0))</f>
        <v/>
      </c>
      <c r="M840" s="3" t="n"/>
    </row>
    <row r="841">
      <c r="A841" s="2" t="n"/>
      <c r="B841" s="3" t="n"/>
      <c r="C841" s="3" t="n"/>
      <c r="D841" s="8">
        <f>IF(C841="","",IFERROR(VLOOKUP(C841,'Categorias'!$A$2:$B$101,2,FALSE),"Não classificado"))</f>
        <v/>
      </c>
      <c r="E841" s="3" t="n"/>
      <c r="F841" s="3" t="n"/>
      <c r="G841" s="3" t="n"/>
      <c r="H841" s="3" t="n"/>
      <c r="I841" s="2" t="n"/>
      <c r="J841" s="5" t="n"/>
      <c r="K841" s="9">
        <f>IF(A841="","",TEXT(A841,"mm/yyyy"))</f>
        <v/>
      </c>
      <c r="L841" s="10">
        <f>IF(J841="","",IF(OR(H841="Pago",H841="Recebido"),J841,0))</f>
        <v/>
      </c>
      <c r="M841" s="3" t="n"/>
    </row>
    <row r="842">
      <c r="A842" s="2" t="n"/>
      <c r="B842" s="3" t="n"/>
      <c r="C842" s="3" t="n"/>
      <c r="D842" s="4">
        <f>IF(C842="","",IFERROR(VLOOKUP(C842,'Categorias'!$A$2:$B$101,2,FALSE),"Não classificado"))</f>
        <v/>
      </c>
      <c r="E842" s="3" t="n"/>
      <c r="F842" s="3" t="n"/>
      <c r="G842" s="3" t="n"/>
      <c r="H842" s="3" t="n"/>
      <c r="I842" s="2" t="n"/>
      <c r="J842" s="5" t="n"/>
      <c r="K842" s="6">
        <f>IF(A842="","",TEXT(A842,"mm/yyyy"))</f>
        <v/>
      </c>
      <c r="L842" s="7">
        <f>IF(J842="","",IF(OR(H842="Pago",H842="Recebido"),J842,0))</f>
        <v/>
      </c>
      <c r="M842" s="3" t="n"/>
    </row>
    <row r="843">
      <c r="A843" s="2" t="n"/>
      <c r="B843" s="3" t="n"/>
      <c r="C843" s="3" t="n"/>
      <c r="D843" s="8">
        <f>IF(C843="","",IFERROR(VLOOKUP(C843,'Categorias'!$A$2:$B$101,2,FALSE),"Não classificado"))</f>
        <v/>
      </c>
      <c r="E843" s="3" t="n"/>
      <c r="F843" s="3" t="n"/>
      <c r="G843" s="3" t="n"/>
      <c r="H843" s="3" t="n"/>
      <c r="I843" s="2" t="n"/>
      <c r="J843" s="5" t="n"/>
      <c r="K843" s="9">
        <f>IF(A843="","",TEXT(A843,"mm/yyyy"))</f>
        <v/>
      </c>
      <c r="L843" s="10">
        <f>IF(J843="","",IF(OR(H843="Pago",H843="Recebido"),J843,0))</f>
        <v/>
      </c>
      <c r="M843" s="3" t="n"/>
    </row>
    <row r="844">
      <c r="A844" s="2" t="n"/>
      <c r="B844" s="3" t="n"/>
      <c r="C844" s="3" t="n"/>
      <c r="D844" s="4">
        <f>IF(C844="","",IFERROR(VLOOKUP(C844,'Categorias'!$A$2:$B$101,2,FALSE),"Não classificado"))</f>
        <v/>
      </c>
      <c r="E844" s="3" t="n"/>
      <c r="F844" s="3" t="n"/>
      <c r="G844" s="3" t="n"/>
      <c r="H844" s="3" t="n"/>
      <c r="I844" s="2" t="n"/>
      <c r="J844" s="5" t="n"/>
      <c r="K844" s="6">
        <f>IF(A844="","",TEXT(A844,"mm/yyyy"))</f>
        <v/>
      </c>
      <c r="L844" s="7">
        <f>IF(J844="","",IF(OR(H844="Pago",H844="Recebido"),J844,0))</f>
        <v/>
      </c>
      <c r="M844" s="3" t="n"/>
    </row>
    <row r="845">
      <c r="A845" s="2" t="n"/>
      <c r="B845" s="3" t="n"/>
      <c r="C845" s="3" t="n"/>
      <c r="D845" s="8">
        <f>IF(C845="","",IFERROR(VLOOKUP(C845,'Categorias'!$A$2:$B$101,2,FALSE),"Não classificado"))</f>
        <v/>
      </c>
      <c r="E845" s="3" t="n"/>
      <c r="F845" s="3" t="n"/>
      <c r="G845" s="3" t="n"/>
      <c r="H845" s="3" t="n"/>
      <c r="I845" s="2" t="n"/>
      <c r="J845" s="5" t="n"/>
      <c r="K845" s="9">
        <f>IF(A845="","",TEXT(A845,"mm/yyyy"))</f>
        <v/>
      </c>
      <c r="L845" s="10">
        <f>IF(J845="","",IF(OR(H845="Pago",H845="Recebido"),J845,0))</f>
        <v/>
      </c>
      <c r="M845" s="3" t="n"/>
    </row>
    <row r="846">
      <c r="A846" s="2" t="n"/>
      <c r="B846" s="3" t="n"/>
      <c r="C846" s="3" t="n"/>
      <c r="D846" s="4">
        <f>IF(C846="","",IFERROR(VLOOKUP(C846,'Categorias'!$A$2:$B$101,2,FALSE),"Não classificado"))</f>
        <v/>
      </c>
      <c r="E846" s="3" t="n"/>
      <c r="F846" s="3" t="n"/>
      <c r="G846" s="3" t="n"/>
      <c r="H846" s="3" t="n"/>
      <c r="I846" s="2" t="n"/>
      <c r="J846" s="5" t="n"/>
      <c r="K846" s="6">
        <f>IF(A846="","",TEXT(A846,"mm/yyyy"))</f>
        <v/>
      </c>
      <c r="L846" s="7">
        <f>IF(J846="","",IF(OR(H846="Pago",H846="Recebido"),J846,0))</f>
        <v/>
      </c>
      <c r="M846" s="3" t="n"/>
    </row>
    <row r="847">
      <c r="A847" s="2" t="n"/>
      <c r="B847" s="3" t="n"/>
      <c r="C847" s="3" t="n"/>
      <c r="D847" s="8">
        <f>IF(C847="","",IFERROR(VLOOKUP(C847,'Categorias'!$A$2:$B$101,2,FALSE),"Não classificado"))</f>
        <v/>
      </c>
      <c r="E847" s="3" t="n"/>
      <c r="F847" s="3" t="n"/>
      <c r="G847" s="3" t="n"/>
      <c r="H847" s="3" t="n"/>
      <c r="I847" s="2" t="n"/>
      <c r="J847" s="5" t="n"/>
      <c r="K847" s="9">
        <f>IF(A847="","",TEXT(A847,"mm/yyyy"))</f>
        <v/>
      </c>
      <c r="L847" s="10">
        <f>IF(J847="","",IF(OR(H847="Pago",H847="Recebido"),J847,0))</f>
        <v/>
      </c>
      <c r="M847" s="3" t="n"/>
    </row>
    <row r="848">
      <c r="A848" s="2" t="n"/>
      <c r="B848" s="3" t="n"/>
      <c r="C848" s="3" t="n"/>
      <c r="D848" s="4">
        <f>IF(C848="","",IFERROR(VLOOKUP(C848,'Categorias'!$A$2:$B$101,2,FALSE),"Não classificado"))</f>
        <v/>
      </c>
      <c r="E848" s="3" t="n"/>
      <c r="F848" s="3" t="n"/>
      <c r="G848" s="3" t="n"/>
      <c r="H848" s="3" t="n"/>
      <c r="I848" s="2" t="n"/>
      <c r="J848" s="5" t="n"/>
      <c r="K848" s="6">
        <f>IF(A848="","",TEXT(A848,"mm/yyyy"))</f>
        <v/>
      </c>
      <c r="L848" s="7">
        <f>IF(J848="","",IF(OR(H848="Pago",H848="Recebido"),J848,0))</f>
        <v/>
      </c>
      <c r="M848" s="3" t="n"/>
    </row>
    <row r="849">
      <c r="A849" s="2" t="n"/>
      <c r="B849" s="3" t="n"/>
      <c r="C849" s="3" t="n"/>
      <c r="D849" s="8">
        <f>IF(C849="","",IFERROR(VLOOKUP(C849,'Categorias'!$A$2:$B$101,2,FALSE),"Não classificado"))</f>
        <v/>
      </c>
      <c r="E849" s="3" t="n"/>
      <c r="F849" s="3" t="n"/>
      <c r="G849" s="3" t="n"/>
      <c r="H849" s="3" t="n"/>
      <c r="I849" s="2" t="n"/>
      <c r="J849" s="5" t="n"/>
      <c r="K849" s="9">
        <f>IF(A849="","",TEXT(A849,"mm/yyyy"))</f>
        <v/>
      </c>
      <c r="L849" s="10">
        <f>IF(J849="","",IF(OR(H849="Pago",H849="Recebido"),J849,0))</f>
        <v/>
      </c>
      <c r="M849" s="3" t="n"/>
    </row>
    <row r="850">
      <c r="A850" s="2" t="n"/>
      <c r="B850" s="3" t="n"/>
      <c r="C850" s="3" t="n"/>
      <c r="D850" s="4">
        <f>IF(C850="","",IFERROR(VLOOKUP(C850,'Categorias'!$A$2:$B$101,2,FALSE),"Não classificado"))</f>
        <v/>
      </c>
      <c r="E850" s="3" t="n"/>
      <c r="F850" s="3" t="n"/>
      <c r="G850" s="3" t="n"/>
      <c r="H850" s="3" t="n"/>
      <c r="I850" s="2" t="n"/>
      <c r="J850" s="5" t="n"/>
      <c r="K850" s="6">
        <f>IF(A850="","",TEXT(A850,"mm/yyyy"))</f>
        <v/>
      </c>
      <c r="L850" s="7">
        <f>IF(J850="","",IF(OR(H850="Pago",H850="Recebido"),J850,0))</f>
        <v/>
      </c>
      <c r="M850" s="3" t="n"/>
    </row>
    <row r="851">
      <c r="A851" s="2" t="n"/>
      <c r="B851" s="3" t="n"/>
      <c r="C851" s="3" t="n"/>
      <c r="D851" s="8">
        <f>IF(C851="","",IFERROR(VLOOKUP(C851,'Categorias'!$A$2:$B$101,2,FALSE),"Não classificado"))</f>
        <v/>
      </c>
      <c r="E851" s="3" t="n"/>
      <c r="F851" s="3" t="n"/>
      <c r="G851" s="3" t="n"/>
      <c r="H851" s="3" t="n"/>
      <c r="I851" s="2" t="n"/>
      <c r="J851" s="5" t="n"/>
      <c r="K851" s="9">
        <f>IF(A851="","",TEXT(A851,"mm/yyyy"))</f>
        <v/>
      </c>
      <c r="L851" s="10">
        <f>IF(J851="","",IF(OR(H851="Pago",H851="Recebido"),J851,0))</f>
        <v/>
      </c>
      <c r="M851" s="3" t="n"/>
    </row>
    <row r="852">
      <c r="A852" s="2" t="n"/>
      <c r="B852" s="3" t="n"/>
      <c r="C852" s="3" t="n"/>
      <c r="D852" s="4">
        <f>IF(C852="","",IFERROR(VLOOKUP(C852,'Categorias'!$A$2:$B$101,2,FALSE),"Não classificado"))</f>
        <v/>
      </c>
      <c r="E852" s="3" t="n"/>
      <c r="F852" s="3" t="n"/>
      <c r="G852" s="3" t="n"/>
      <c r="H852" s="3" t="n"/>
      <c r="I852" s="2" t="n"/>
      <c r="J852" s="5" t="n"/>
      <c r="K852" s="6">
        <f>IF(A852="","",TEXT(A852,"mm/yyyy"))</f>
        <v/>
      </c>
      <c r="L852" s="7">
        <f>IF(J852="","",IF(OR(H852="Pago",H852="Recebido"),J852,0))</f>
        <v/>
      </c>
      <c r="M852" s="3" t="n"/>
    </row>
    <row r="853">
      <c r="A853" s="2" t="n"/>
      <c r="B853" s="3" t="n"/>
      <c r="C853" s="3" t="n"/>
      <c r="D853" s="8">
        <f>IF(C853="","",IFERROR(VLOOKUP(C853,'Categorias'!$A$2:$B$101,2,FALSE),"Não classificado"))</f>
        <v/>
      </c>
      <c r="E853" s="3" t="n"/>
      <c r="F853" s="3" t="n"/>
      <c r="G853" s="3" t="n"/>
      <c r="H853" s="3" t="n"/>
      <c r="I853" s="2" t="n"/>
      <c r="J853" s="5" t="n"/>
      <c r="K853" s="9">
        <f>IF(A853="","",TEXT(A853,"mm/yyyy"))</f>
        <v/>
      </c>
      <c r="L853" s="10">
        <f>IF(J853="","",IF(OR(H853="Pago",H853="Recebido"),J853,0))</f>
        <v/>
      </c>
      <c r="M853" s="3" t="n"/>
    </row>
    <row r="854">
      <c r="A854" s="2" t="n"/>
      <c r="B854" s="3" t="n"/>
      <c r="C854" s="3" t="n"/>
      <c r="D854" s="4">
        <f>IF(C854="","",IFERROR(VLOOKUP(C854,'Categorias'!$A$2:$B$101,2,FALSE),"Não classificado"))</f>
        <v/>
      </c>
      <c r="E854" s="3" t="n"/>
      <c r="F854" s="3" t="n"/>
      <c r="G854" s="3" t="n"/>
      <c r="H854" s="3" t="n"/>
      <c r="I854" s="2" t="n"/>
      <c r="J854" s="5" t="n"/>
      <c r="K854" s="6">
        <f>IF(A854="","",TEXT(A854,"mm/yyyy"))</f>
        <v/>
      </c>
      <c r="L854" s="7">
        <f>IF(J854="","",IF(OR(H854="Pago",H854="Recebido"),J854,0))</f>
        <v/>
      </c>
      <c r="M854" s="3" t="n"/>
    </row>
    <row r="855">
      <c r="A855" s="2" t="n"/>
      <c r="B855" s="3" t="n"/>
      <c r="C855" s="3" t="n"/>
      <c r="D855" s="8">
        <f>IF(C855="","",IFERROR(VLOOKUP(C855,'Categorias'!$A$2:$B$101,2,FALSE),"Não classificado"))</f>
        <v/>
      </c>
      <c r="E855" s="3" t="n"/>
      <c r="F855" s="3" t="n"/>
      <c r="G855" s="3" t="n"/>
      <c r="H855" s="3" t="n"/>
      <c r="I855" s="2" t="n"/>
      <c r="J855" s="5" t="n"/>
      <c r="K855" s="9">
        <f>IF(A855="","",TEXT(A855,"mm/yyyy"))</f>
        <v/>
      </c>
      <c r="L855" s="10">
        <f>IF(J855="","",IF(OR(H855="Pago",H855="Recebido"),J855,0))</f>
        <v/>
      </c>
      <c r="M855" s="3" t="n"/>
    </row>
    <row r="856">
      <c r="A856" s="2" t="n"/>
      <c r="B856" s="3" t="n"/>
      <c r="C856" s="3" t="n"/>
      <c r="D856" s="4">
        <f>IF(C856="","",IFERROR(VLOOKUP(C856,'Categorias'!$A$2:$B$101,2,FALSE),"Não classificado"))</f>
        <v/>
      </c>
      <c r="E856" s="3" t="n"/>
      <c r="F856" s="3" t="n"/>
      <c r="G856" s="3" t="n"/>
      <c r="H856" s="3" t="n"/>
      <c r="I856" s="2" t="n"/>
      <c r="J856" s="5" t="n"/>
      <c r="K856" s="6">
        <f>IF(A856="","",TEXT(A856,"mm/yyyy"))</f>
        <v/>
      </c>
      <c r="L856" s="7">
        <f>IF(J856="","",IF(OR(H856="Pago",H856="Recebido"),J856,0))</f>
        <v/>
      </c>
      <c r="M856" s="3" t="n"/>
    </row>
    <row r="857">
      <c r="A857" s="2" t="n"/>
      <c r="B857" s="3" t="n"/>
      <c r="C857" s="3" t="n"/>
      <c r="D857" s="8">
        <f>IF(C857="","",IFERROR(VLOOKUP(C857,'Categorias'!$A$2:$B$101,2,FALSE),"Não classificado"))</f>
        <v/>
      </c>
      <c r="E857" s="3" t="n"/>
      <c r="F857" s="3" t="n"/>
      <c r="G857" s="3" t="n"/>
      <c r="H857" s="3" t="n"/>
      <c r="I857" s="2" t="n"/>
      <c r="J857" s="5" t="n"/>
      <c r="K857" s="9">
        <f>IF(A857="","",TEXT(A857,"mm/yyyy"))</f>
        <v/>
      </c>
      <c r="L857" s="10">
        <f>IF(J857="","",IF(OR(H857="Pago",H857="Recebido"),J857,0))</f>
        <v/>
      </c>
      <c r="M857" s="3" t="n"/>
    </row>
    <row r="858">
      <c r="A858" s="2" t="n"/>
      <c r="B858" s="3" t="n"/>
      <c r="C858" s="3" t="n"/>
      <c r="D858" s="4">
        <f>IF(C858="","",IFERROR(VLOOKUP(C858,'Categorias'!$A$2:$B$101,2,FALSE),"Não classificado"))</f>
        <v/>
      </c>
      <c r="E858" s="3" t="n"/>
      <c r="F858" s="3" t="n"/>
      <c r="G858" s="3" t="n"/>
      <c r="H858" s="3" t="n"/>
      <c r="I858" s="2" t="n"/>
      <c r="J858" s="5" t="n"/>
      <c r="K858" s="6">
        <f>IF(A858="","",TEXT(A858,"mm/yyyy"))</f>
        <v/>
      </c>
      <c r="L858" s="7">
        <f>IF(J858="","",IF(OR(H858="Pago",H858="Recebido"),J858,0))</f>
        <v/>
      </c>
      <c r="M858" s="3" t="n"/>
    </row>
    <row r="859">
      <c r="A859" s="2" t="n"/>
      <c r="B859" s="3" t="n"/>
      <c r="C859" s="3" t="n"/>
      <c r="D859" s="8">
        <f>IF(C859="","",IFERROR(VLOOKUP(C859,'Categorias'!$A$2:$B$101,2,FALSE),"Não classificado"))</f>
        <v/>
      </c>
      <c r="E859" s="3" t="n"/>
      <c r="F859" s="3" t="n"/>
      <c r="G859" s="3" t="n"/>
      <c r="H859" s="3" t="n"/>
      <c r="I859" s="2" t="n"/>
      <c r="J859" s="5" t="n"/>
      <c r="K859" s="9">
        <f>IF(A859="","",TEXT(A859,"mm/yyyy"))</f>
        <v/>
      </c>
      <c r="L859" s="10">
        <f>IF(J859="","",IF(OR(H859="Pago",H859="Recebido"),J859,0))</f>
        <v/>
      </c>
      <c r="M859" s="3" t="n"/>
    </row>
    <row r="860">
      <c r="A860" s="2" t="n"/>
      <c r="B860" s="3" t="n"/>
      <c r="C860" s="3" t="n"/>
      <c r="D860" s="4">
        <f>IF(C860="","",IFERROR(VLOOKUP(C860,'Categorias'!$A$2:$B$101,2,FALSE),"Não classificado"))</f>
        <v/>
      </c>
      <c r="E860" s="3" t="n"/>
      <c r="F860" s="3" t="n"/>
      <c r="G860" s="3" t="n"/>
      <c r="H860" s="3" t="n"/>
      <c r="I860" s="2" t="n"/>
      <c r="J860" s="5" t="n"/>
      <c r="K860" s="6">
        <f>IF(A860="","",TEXT(A860,"mm/yyyy"))</f>
        <v/>
      </c>
      <c r="L860" s="7">
        <f>IF(J860="","",IF(OR(H860="Pago",H860="Recebido"),J860,0))</f>
        <v/>
      </c>
      <c r="M860" s="3" t="n"/>
    </row>
    <row r="861">
      <c r="A861" s="2" t="n"/>
      <c r="B861" s="3" t="n"/>
      <c r="C861" s="3" t="n"/>
      <c r="D861" s="8">
        <f>IF(C861="","",IFERROR(VLOOKUP(C861,'Categorias'!$A$2:$B$101,2,FALSE),"Não classificado"))</f>
        <v/>
      </c>
      <c r="E861" s="3" t="n"/>
      <c r="F861" s="3" t="n"/>
      <c r="G861" s="3" t="n"/>
      <c r="H861" s="3" t="n"/>
      <c r="I861" s="2" t="n"/>
      <c r="J861" s="5" t="n"/>
      <c r="K861" s="9">
        <f>IF(A861="","",TEXT(A861,"mm/yyyy"))</f>
        <v/>
      </c>
      <c r="L861" s="10">
        <f>IF(J861="","",IF(OR(H861="Pago",H861="Recebido"),J861,0))</f>
        <v/>
      </c>
      <c r="M861" s="3" t="n"/>
    </row>
    <row r="862">
      <c r="A862" s="2" t="n"/>
      <c r="B862" s="3" t="n"/>
      <c r="C862" s="3" t="n"/>
      <c r="D862" s="4">
        <f>IF(C862="","",IFERROR(VLOOKUP(C862,'Categorias'!$A$2:$B$101,2,FALSE),"Não classificado"))</f>
        <v/>
      </c>
      <c r="E862" s="3" t="n"/>
      <c r="F862" s="3" t="n"/>
      <c r="G862" s="3" t="n"/>
      <c r="H862" s="3" t="n"/>
      <c r="I862" s="2" t="n"/>
      <c r="J862" s="5" t="n"/>
      <c r="K862" s="6">
        <f>IF(A862="","",TEXT(A862,"mm/yyyy"))</f>
        <v/>
      </c>
      <c r="L862" s="7">
        <f>IF(J862="","",IF(OR(H862="Pago",H862="Recebido"),J862,0))</f>
        <v/>
      </c>
      <c r="M862" s="3" t="n"/>
    </row>
    <row r="863">
      <c r="A863" s="2" t="n"/>
      <c r="B863" s="3" t="n"/>
      <c r="C863" s="3" t="n"/>
      <c r="D863" s="8">
        <f>IF(C863="","",IFERROR(VLOOKUP(C863,'Categorias'!$A$2:$B$101,2,FALSE),"Não classificado"))</f>
        <v/>
      </c>
      <c r="E863" s="3" t="n"/>
      <c r="F863" s="3" t="n"/>
      <c r="G863" s="3" t="n"/>
      <c r="H863" s="3" t="n"/>
      <c r="I863" s="2" t="n"/>
      <c r="J863" s="5" t="n"/>
      <c r="K863" s="9">
        <f>IF(A863="","",TEXT(A863,"mm/yyyy"))</f>
        <v/>
      </c>
      <c r="L863" s="10">
        <f>IF(J863="","",IF(OR(H863="Pago",H863="Recebido"),J863,0))</f>
        <v/>
      </c>
      <c r="M863" s="3" t="n"/>
    </row>
    <row r="864">
      <c r="A864" s="2" t="n"/>
      <c r="B864" s="3" t="n"/>
      <c r="C864" s="3" t="n"/>
      <c r="D864" s="4">
        <f>IF(C864="","",IFERROR(VLOOKUP(C864,'Categorias'!$A$2:$B$101,2,FALSE),"Não classificado"))</f>
        <v/>
      </c>
      <c r="E864" s="3" t="n"/>
      <c r="F864" s="3" t="n"/>
      <c r="G864" s="3" t="n"/>
      <c r="H864" s="3" t="n"/>
      <c r="I864" s="2" t="n"/>
      <c r="J864" s="5" t="n"/>
      <c r="K864" s="6">
        <f>IF(A864="","",TEXT(A864,"mm/yyyy"))</f>
        <v/>
      </c>
      <c r="L864" s="7">
        <f>IF(J864="","",IF(OR(H864="Pago",H864="Recebido"),J864,0))</f>
        <v/>
      </c>
      <c r="M864" s="3" t="n"/>
    </row>
    <row r="865">
      <c r="A865" s="2" t="n"/>
      <c r="B865" s="3" t="n"/>
      <c r="C865" s="3" t="n"/>
      <c r="D865" s="8">
        <f>IF(C865="","",IFERROR(VLOOKUP(C865,'Categorias'!$A$2:$B$101,2,FALSE),"Não classificado"))</f>
        <v/>
      </c>
      <c r="E865" s="3" t="n"/>
      <c r="F865" s="3" t="n"/>
      <c r="G865" s="3" t="n"/>
      <c r="H865" s="3" t="n"/>
      <c r="I865" s="2" t="n"/>
      <c r="J865" s="5" t="n"/>
      <c r="K865" s="9">
        <f>IF(A865="","",TEXT(A865,"mm/yyyy"))</f>
        <v/>
      </c>
      <c r="L865" s="10">
        <f>IF(J865="","",IF(OR(H865="Pago",H865="Recebido"),J865,0))</f>
        <v/>
      </c>
      <c r="M865" s="3" t="n"/>
    </row>
    <row r="866">
      <c r="A866" s="2" t="n"/>
      <c r="B866" s="3" t="n"/>
      <c r="C866" s="3" t="n"/>
      <c r="D866" s="4">
        <f>IF(C866="","",IFERROR(VLOOKUP(C866,'Categorias'!$A$2:$B$101,2,FALSE),"Não classificado"))</f>
        <v/>
      </c>
      <c r="E866" s="3" t="n"/>
      <c r="F866" s="3" t="n"/>
      <c r="G866" s="3" t="n"/>
      <c r="H866" s="3" t="n"/>
      <c r="I866" s="2" t="n"/>
      <c r="J866" s="5" t="n"/>
      <c r="K866" s="6">
        <f>IF(A866="","",TEXT(A866,"mm/yyyy"))</f>
        <v/>
      </c>
      <c r="L866" s="7">
        <f>IF(J866="","",IF(OR(H866="Pago",H866="Recebido"),J866,0))</f>
        <v/>
      </c>
      <c r="M866" s="3" t="n"/>
    </row>
    <row r="867">
      <c r="A867" s="2" t="n"/>
      <c r="B867" s="3" t="n"/>
      <c r="C867" s="3" t="n"/>
      <c r="D867" s="8">
        <f>IF(C867="","",IFERROR(VLOOKUP(C867,'Categorias'!$A$2:$B$101,2,FALSE),"Não classificado"))</f>
        <v/>
      </c>
      <c r="E867" s="3" t="n"/>
      <c r="F867" s="3" t="n"/>
      <c r="G867" s="3" t="n"/>
      <c r="H867" s="3" t="n"/>
      <c r="I867" s="2" t="n"/>
      <c r="J867" s="5" t="n"/>
      <c r="K867" s="9">
        <f>IF(A867="","",TEXT(A867,"mm/yyyy"))</f>
        <v/>
      </c>
      <c r="L867" s="10">
        <f>IF(J867="","",IF(OR(H867="Pago",H867="Recebido"),J867,0))</f>
        <v/>
      </c>
      <c r="M867" s="3" t="n"/>
    </row>
    <row r="868">
      <c r="A868" s="2" t="n"/>
      <c r="B868" s="3" t="n"/>
      <c r="C868" s="3" t="n"/>
      <c r="D868" s="4">
        <f>IF(C868="","",IFERROR(VLOOKUP(C868,'Categorias'!$A$2:$B$101,2,FALSE),"Não classificado"))</f>
        <v/>
      </c>
      <c r="E868" s="3" t="n"/>
      <c r="F868" s="3" t="n"/>
      <c r="G868" s="3" t="n"/>
      <c r="H868" s="3" t="n"/>
      <c r="I868" s="2" t="n"/>
      <c r="J868" s="5" t="n"/>
      <c r="K868" s="6">
        <f>IF(A868="","",TEXT(A868,"mm/yyyy"))</f>
        <v/>
      </c>
      <c r="L868" s="7">
        <f>IF(J868="","",IF(OR(H868="Pago",H868="Recebido"),J868,0))</f>
        <v/>
      </c>
      <c r="M868" s="3" t="n"/>
    </row>
    <row r="869">
      <c r="A869" s="2" t="n"/>
      <c r="B869" s="3" t="n"/>
      <c r="C869" s="3" t="n"/>
      <c r="D869" s="8">
        <f>IF(C869="","",IFERROR(VLOOKUP(C869,'Categorias'!$A$2:$B$101,2,FALSE),"Não classificado"))</f>
        <v/>
      </c>
      <c r="E869" s="3" t="n"/>
      <c r="F869" s="3" t="n"/>
      <c r="G869" s="3" t="n"/>
      <c r="H869" s="3" t="n"/>
      <c r="I869" s="2" t="n"/>
      <c r="J869" s="5" t="n"/>
      <c r="K869" s="9">
        <f>IF(A869="","",TEXT(A869,"mm/yyyy"))</f>
        <v/>
      </c>
      <c r="L869" s="10">
        <f>IF(J869="","",IF(OR(H869="Pago",H869="Recebido"),J869,0))</f>
        <v/>
      </c>
      <c r="M869" s="3" t="n"/>
    </row>
    <row r="870">
      <c r="A870" s="2" t="n"/>
      <c r="B870" s="3" t="n"/>
      <c r="C870" s="3" t="n"/>
      <c r="D870" s="4">
        <f>IF(C870="","",IFERROR(VLOOKUP(C870,'Categorias'!$A$2:$B$101,2,FALSE),"Não classificado"))</f>
        <v/>
      </c>
      <c r="E870" s="3" t="n"/>
      <c r="F870" s="3" t="n"/>
      <c r="G870" s="3" t="n"/>
      <c r="H870" s="3" t="n"/>
      <c r="I870" s="2" t="n"/>
      <c r="J870" s="5" t="n"/>
      <c r="K870" s="6">
        <f>IF(A870="","",TEXT(A870,"mm/yyyy"))</f>
        <v/>
      </c>
      <c r="L870" s="7">
        <f>IF(J870="","",IF(OR(H870="Pago",H870="Recebido"),J870,0))</f>
        <v/>
      </c>
      <c r="M870" s="3" t="n"/>
    </row>
    <row r="871">
      <c r="A871" s="2" t="n"/>
      <c r="B871" s="3" t="n"/>
      <c r="C871" s="3" t="n"/>
      <c r="D871" s="8">
        <f>IF(C871="","",IFERROR(VLOOKUP(C871,'Categorias'!$A$2:$B$101,2,FALSE),"Não classificado"))</f>
        <v/>
      </c>
      <c r="E871" s="3" t="n"/>
      <c r="F871" s="3" t="n"/>
      <c r="G871" s="3" t="n"/>
      <c r="H871" s="3" t="n"/>
      <c r="I871" s="2" t="n"/>
      <c r="J871" s="5" t="n"/>
      <c r="K871" s="9">
        <f>IF(A871="","",TEXT(A871,"mm/yyyy"))</f>
        <v/>
      </c>
      <c r="L871" s="10">
        <f>IF(J871="","",IF(OR(H871="Pago",H871="Recebido"),J871,0))</f>
        <v/>
      </c>
      <c r="M871" s="3" t="n"/>
    </row>
    <row r="872">
      <c r="A872" s="2" t="n"/>
      <c r="B872" s="3" t="n"/>
      <c r="C872" s="3" t="n"/>
      <c r="D872" s="4">
        <f>IF(C872="","",IFERROR(VLOOKUP(C872,'Categorias'!$A$2:$B$101,2,FALSE),"Não classificado"))</f>
        <v/>
      </c>
      <c r="E872" s="3" t="n"/>
      <c r="F872" s="3" t="n"/>
      <c r="G872" s="3" t="n"/>
      <c r="H872" s="3" t="n"/>
      <c r="I872" s="2" t="n"/>
      <c r="J872" s="5" t="n"/>
      <c r="K872" s="6">
        <f>IF(A872="","",TEXT(A872,"mm/yyyy"))</f>
        <v/>
      </c>
      <c r="L872" s="7">
        <f>IF(J872="","",IF(OR(H872="Pago",H872="Recebido"),J872,0))</f>
        <v/>
      </c>
      <c r="M872" s="3" t="n"/>
    </row>
    <row r="873">
      <c r="A873" s="2" t="n"/>
      <c r="B873" s="3" t="n"/>
      <c r="C873" s="3" t="n"/>
      <c r="D873" s="8">
        <f>IF(C873="","",IFERROR(VLOOKUP(C873,'Categorias'!$A$2:$B$101,2,FALSE),"Não classificado"))</f>
        <v/>
      </c>
      <c r="E873" s="3" t="n"/>
      <c r="F873" s="3" t="n"/>
      <c r="G873" s="3" t="n"/>
      <c r="H873" s="3" t="n"/>
      <c r="I873" s="2" t="n"/>
      <c r="J873" s="5" t="n"/>
      <c r="K873" s="9">
        <f>IF(A873="","",TEXT(A873,"mm/yyyy"))</f>
        <v/>
      </c>
      <c r="L873" s="10">
        <f>IF(J873="","",IF(OR(H873="Pago",H873="Recebido"),J873,0))</f>
        <v/>
      </c>
      <c r="M873" s="3" t="n"/>
    </row>
    <row r="874">
      <c r="A874" s="2" t="n"/>
      <c r="B874" s="3" t="n"/>
      <c r="C874" s="3" t="n"/>
      <c r="D874" s="4">
        <f>IF(C874="","",IFERROR(VLOOKUP(C874,'Categorias'!$A$2:$B$101,2,FALSE),"Não classificado"))</f>
        <v/>
      </c>
      <c r="E874" s="3" t="n"/>
      <c r="F874" s="3" t="n"/>
      <c r="G874" s="3" t="n"/>
      <c r="H874" s="3" t="n"/>
      <c r="I874" s="2" t="n"/>
      <c r="J874" s="5" t="n"/>
      <c r="K874" s="6">
        <f>IF(A874="","",TEXT(A874,"mm/yyyy"))</f>
        <v/>
      </c>
      <c r="L874" s="7">
        <f>IF(J874="","",IF(OR(H874="Pago",H874="Recebido"),J874,0))</f>
        <v/>
      </c>
      <c r="M874" s="3" t="n"/>
    </row>
    <row r="875">
      <c r="A875" s="2" t="n"/>
      <c r="B875" s="3" t="n"/>
      <c r="C875" s="3" t="n"/>
      <c r="D875" s="8">
        <f>IF(C875="","",IFERROR(VLOOKUP(C875,'Categorias'!$A$2:$B$101,2,FALSE),"Não classificado"))</f>
        <v/>
      </c>
      <c r="E875" s="3" t="n"/>
      <c r="F875" s="3" t="n"/>
      <c r="G875" s="3" t="n"/>
      <c r="H875" s="3" t="n"/>
      <c r="I875" s="2" t="n"/>
      <c r="J875" s="5" t="n"/>
      <c r="K875" s="9">
        <f>IF(A875="","",TEXT(A875,"mm/yyyy"))</f>
        <v/>
      </c>
      <c r="L875" s="10">
        <f>IF(J875="","",IF(OR(H875="Pago",H875="Recebido"),J875,0))</f>
        <v/>
      </c>
      <c r="M875" s="3" t="n"/>
    </row>
    <row r="876">
      <c r="A876" s="2" t="n"/>
      <c r="B876" s="3" t="n"/>
      <c r="C876" s="3" t="n"/>
      <c r="D876" s="4">
        <f>IF(C876="","",IFERROR(VLOOKUP(C876,'Categorias'!$A$2:$B$101,2,FALSE),"Não classificado"))</f>
        <v/>
      </c>
      <c r="E876" s="3" t="n"/>
      <c r="F876" s="3" t="n"/>
      <c r="G876" s="3" t="n"/>
      <c r="H876" s="3" t="n"/>
      <c r="I876" s="2" t="n"/>
      <c r="J876" s="5" t="n"/>
      <c r="K876" s="6">
        <f>IF(A876="","",TEXT(A876,"mm/yyyy"))</f>
        <v/>
      </c>
      <c r="L876" s="7">
        <f>IF(J876="","",IF(OR(H876="Pago",H876="Recebido"),J876,0))</f>
        <v/>
      </c>
      <c r="M876" s="3" t="n"/>
    </row>
    <row r="877">
      <c r="A877" s="2" t="n"/>
      <c r="B877" s="3" t="n"/>
      <c r="C877" s="3" t="n"/>
      <c r="D877" s="8">
        <f>IF(C877="","",IFERROR(VLOOKUP(C877,'Categorias'!$A$2:$B$101,2,FALSE),"Não classificado"))</f>
        <v/>
      </c>
      <c r="E877" s="3" t="n"/>
      <c r="F877" s="3" t="n"/>
      <c r="G877" s="3" t="n"/>
      <c r="H877" s="3" t="n"/>
      <c r="I877" s="2" t="n"/>
      <c r="J877" s="5" t="n"/>
      <c r="K877" s="9">
        <f>IF(A877="","",TEXT(A877,"mm/yyyy"))</f>
        <v/>
      </c>
      <c r="L877" s="10">
        <f>IF(J877="","",IF(OR(H877="Pago",H877="Recebido"),J877,0))</f>
        <v/>
      </c>
      <c r="M877" s="3" t="n"/>
    </row>
    <row r="878">
      <c r="A878" s="2" t="n"/>
      <c r="B878" s="3" t="n"/>
      <c r="C878" s="3" t="n"/>
      <c r="D878" s="4">
        <f>IF(C878="","",IFERROR(VLOOKUP(C878,'Categorias'!$A$2:$B$101,2,FALSE),"Não classificado"))</f>
        <v/>
      </c>
      <c r="E878" s="3" t="n"/>
      <c r="F878" s="3" t="n"/>
      <c r="G878" s="3" t="n"/>
      <c r="H878" s="3" t="n"/>
      <c r="I878" s="2" t="n"/>
      <c r="J878" s="5" t="n"/>
      <c r="K878" s="6">
        <f>IF(A878="","",TEXT(A878,"mm/yyyy"))</f>
        <v/>
      </c>
      <c r="L878" s="7">
        <f>IF(J878="","",IF(OR(H878="Pago",H878="Recebido"),J878,0))</f>
        <v/>
      </c>
      <c r="M878" s="3" t="n"/>
    </row>
    <row r="879">
      <c r="A879" s="2" t="n"/>
      <c r="B879" s="3" t="n"/>
      <c r="C879" s="3" t="n"/>
      <c r="D879" s="8">
        <f>IF(C879="","",IFERROR(VLOOKUP(C879,'Categorias'!$A$2:$B$101,2,FALSE),"Não classificado"))</f>
        <v/>
      </c>
      <c r="E879" s="3" t="n"/>
      <c r="F879" s="3" t="n"/>
      <c r="G879" s="3" t="n"/>
      <c r="H879" s="3" t="n"/>
      <c r="I879" s="2" t="n"/>
      <c r="J879" s="5" t="n"/>
      <c r="K879" s="9">
        <f>IF(A879="","",TEXT(A879,"mm/yyyy"))</f>
        <v/>
      </c>
      <c r="L879" s="10">
        <f>IF(J879="","",IF(OR(H879="Pago",H879="Recebido"),J879,0))</f>
        <v/>
      </c>
      <c r="M879" s="3" t="n"/>
    </row>
    <row r="880">
      <c r="A880" s="2" t="n"/>
      <c r="B880" s="3" t="n"/>
      <c r="C880" s="3" t="n"/>
      <c r="D880" s="4">
        <f>IF(C880="","",IFERROR(VLOOKUP(C880,'Categorias'!$A$2:$B$101,2,FALSE),"Não classificado"))</f>
        <v/>
      </c>
      <c r="E880" s="3" t="n"/>
      <c r="F880" s="3" t="n"/>
      <c r="G880" s="3" t="n"/>
      <c r="H880" s="3" t="n"/>
      <c r="I880" s="2" t="n"/>
      <c r="J880" s="5" t="n"/>
      <c r="K880" s="6">
        <f>IF(A880="","",TEXT(A880,"mm/yyyy"))</f>
        <v/>
      </c>
      <c r="L880" s="7">
        <f>IF(J880="","",IF(OR(H880="Pago",H880="Recebido"),J880,0))</f>
        <v/>
      </c>
      <c r="M880" s="3" t="n"/>
    </row>
    <row r="881">
      <c r="A881" s="2" t="n"/>
      <c r="B881" s="3" t="n"/>
      <c r="C881" s="3" t="n"/>
      <c r="D881" s="8">
        <f>IF(C881="","",IFERROR(VLOOKUP(C881,'Categorias'!$A$2:$B$101,2,FALSE),"Não classificado"))</f>
        <v/>
      </c>
      <c r="E881" s="3" t="n"/>
      <c r="F881" s="3" t="n"/>
      <c r="G881" s="3" t="n"/>
      <c r="H881" s="3" t="n"/>
      <c r="I881" s="2" t="n"/>
      <c r="J881" s="5" t="n"/>
      <c r="K881" s="9">
        <f>IF(A881="","",TEXT(A881,"mm/yyyy"))</f>
        <v/>
      </c>
      <c r="L881" s="10">
        <f>IF(J881="","",IF(OR(H881="Pago",H881="Recebido"),J881,0))</f>
        <v/>
      </c>
      <c r="M881" s="3" t="n"/>
    </row>
    <row r="882">
      <c r="A882" s="2" t="n"/>
      <c r="B882" s="3" t="n"/>
      <c r="C882" s="3" t="n"/>
      <c r="D882" s="4">
        <f>IF(C882="","",IFERROR(VLOOKUP(C882,'Categorias'!$A$2:$B$101,2,FALSE),"Não classificado"))</f>
        <v/>
      </c>
      <c r="E882" s="3" t="n"/>
      <c r="F882" s="3" t="n"/>
      <c r="G882" s="3" t="n"/>
      <c r="H882" s="3" t="n"/>
      <c r="I882" s="2" t="n"/>
      <c r="J882" s="5" t="n"/>
      <c r="K882" s="6">
        <f>IF(A882="","",TEXT(A882,"mm/yyyy"))</f>
        <v/>
      </c>
      <c r="L882" s="7">
        <f>IF(J882="","",IF(OR(H882="Pago",H882="Recebido"),J882,0))</f>
        <v/>
      </c>
      <c r="M882" s="3" t="n"/>
    </row>
    <row r="883">
      <c r="A883" s="2" t="n"/>
      <c r="B883" s="3" t="n"/>
      <c r="C883" s="3" t="n"/>
      <c r="D883" s="8">
        <f>IF(C883="","",IFERROR(VLOOKUP(C883,'Categorias'!$A$2:$B$101,2,FALSE),"Não classificado"))</f>
        <v/>
      </c>
      <c r="E883" s="3" t="n"/>
      <c r="F883" s="3" t="n"/>
      <c r="G883" s="3" t="n"/>
      <c r="H883" s="3" t="n"/>
      <c r="I883" s="2" t="n"/>
      <c r="J883" s="5" t="n"/>
      <c r="K883" s="9">
        <f>IF(A883="","",TEXT(A883,"mm/yyyy"))</f>
        <v/>
      </c>
      <c r="L883" s="10">
        <f>IF(J883="","",IF(OR(H883="Pago",H883="Recebido"),J883,0))</f>
        <v/>
      </c>
      <c r="M883" s="3" t="n"/>
    </row>
    <row r="884">
      <c r="A884" s="2" t="n"/>
      <c r="B884" s="3" t="n"/>
      <c r="C884" s="3" t="n"/>
      <c r="D884" s="4">
        <f>IF(C884="","",IFERROR(VLOOKUP(C884,'Categorias'!$A$2:$B$101,2,FALSE),"Não classificado"))</f>
        <v/>
      </c>
      <c r="E884" s="3" t="n"/>
      <c r="F884" s="3" t="n"/>
      <c r="G884" s="3" t="n"/>
      <c r="H884" s="3" t="n"/>
      <c r="I884" s="2" t="n"/>
      <c r="J884" s="5" t="n"/>
      <c r="K884" s="6">
        <f>IF(A884="","",TEXT(A884,"mm/yyyy"))</f>
        <v/>
      </c>
      <c r="L884" s="7">
        <f>IF(J884="","",IF(OR(H884="Pago",H884="Recebido"),J884,0))</f>
        <v/>
      </c>
      <c r="M884" s="3" t="n"/>
    </row>
    <row r="885">
      <c r="A885" s="2" t="n"/>
      <c r="B885" s="3" t="n"/>
      <c r="C885" s="3" t="n"/>
      <c r="D885" s="8">
        <f>IF(C885="","",IFERROR(VLOOKUP(C885,'Categorias'!$A$2:$B$101,2,FALSE),"Não classificado"))</f>
        <v/>
      </c>
      <c r="E885" s="3" t="n"/>
      <c r="F885" s="3" t="n"/>
      <c r="G885" s="3" t="n"/>
      <c r="H885" s="3" t="n"/>
      <c r="I885" s="2" t="n"/>
      <c r="J885" s="5" t="n"/>
      <c r="K885" s="9">
        <f>IF(A885="","",TEXT(A885,"mm/yyyy"))</f>
        <v/>
      </c>
      <c r="L885" s="10">
        <f>IF(J885="","",IF(OR(H885="Pago",H885="Recebido"),J885,0))</f>
        <v/>
      </c>
      <c r="M885" s="3" t="n"/>
    </row>
    <row r="886">
      <c r="A886" s="2" t="n"/>
      <c r="B886" s="3" t="n"/>
      <c r="C886" s="3" t="n"/>
      <c r="D886" s="4">
        <f>IF(C886="","",IFERROR(VLOOKUP(C886,'Categorias'!$A$2:$B$101,2,FALSE),"Não classificado"))</f>
        <v/>
      </c>
      <c r="E886" s="3" t="n"/>
      <c r="F886" s="3" t="n"/>
      <c r="G886" s="3" t="n"/>
      <c r="H886" s="3" t="n"/>
      <c r="I886" s="2" t="n"/>
      <c r="J886" s="5" t="n"/>
      <c r="K886" s="6">
        <f>IF(A886="","",TEXT(A886,"mm/yyyy"))</f>
        <v/>
      </c>
      <c r="L886" s="7">
        <f>IF(J886="","",IF(OR(H886="Pago",H886="Recebido"),J886,0))</f>
        <v/>
      </c>
      <c r="M886" s="3" t="n"/>
    </row>
    <row r="887">
      <c r="A887" s="2" t="n"/>
      <c r="B887" s="3" t="n"/>
      <c r="C887" s="3" t="n"/>
      <c r="D887" s="8">
        <f>IF(C887="","",IFERROR(VLOOKUP(C887,'Categorias'!$A$2:$B$101,2,FALSE),"Não classificado"))</f>
        <v/>
      </c>
      <c r="E887" s="3" t="n"/>
      <c r="F887" s="3" t="n"/>
      <c r="G887" s="3" t="n"/>
      <c r="H887" s="3" t="n"/>
      <c r="I887" s="2" t="n"/>
      <c r="J887" s="5" t="n"/>
      <c r="K887" s="9">
        <f>IF(A887="","",TEXT(A887,"mm/yyyy"))</f>
        <v/>
      </c>
      <c r="L887" s="10">
        <f>IF(J887="","",IF(OR(H887="Pago",H887="Recebido"),J887,0))</f>
        <v/>
      </c>
      <c r="M887" s="3" t="n"/>
    </row>
    <row r="888">
      <c r="A888" s="2" t="n"/>
      <c r="B888" s="3" t="n"/>
      <c r="C888" s="3" t="n"/>
      <c r="D888" s="4">
        <f>IF(C888="","",IFERROR(VLOOKUP(C888,'Categorias'!$A$2:$B$101,2,FALSE),"Não classificado"))</f>
        <v/>
      </c>
      <c r="E888" s="3" t="n"/>
      <c r="F888" s="3" t="n"/>
      <c r="G888" s="3" t="n"/>
      <c r="H888" s="3" t="n"/>
      <c r="I888" s="2" t="n"/>
      <c r="J888" s="5" t="n"/>
      <c r="K888" s="6">
        <f>IF(A888="","",TEXT(A888,"mm/yyyy"))</f>
        <v/>
      </c>
      <c r="L888" s="7">
        <f>IF(J888="","",IF(OR(H888="Pago",H888="Recebido"),J888,0))</f>
        <v/>
      </c>
      <c r="M888" s="3" t="n"/>
    </row>
    <row r="889">
      <c r="A889" s="2" t="n"/>
      <c r="B889" s="3" t="n"/>
      <c r="C889" s="3" t="n"/>
      <c r="D889" s="8">
        <f>IF(C889="","",IFERROR(VLOOKUP(C889,'Categorias'!$A$2:$B$101,2,FALSE),"Não classificado"))</f>
        <v/>
      </c>
      <c r="E889" s="3" t="n"/>
      <c r="F889" s="3" t="n"/>
      <c r="G889" s="3" t="n"/>
      <c r="H889" s="3" t="n"/>
      <c r="I889" s="2" t="n"/>
      <c r="J889" s="5" t="n"/>
      <c r="K889" s="9">
        <f>IF(A889="","",TEXT(A889,"mm/yyyy"))</f>
        <v/>
      </c>
      <c r="L889" s="10">
        <f>IF(J889="","",IF(OR(H889="Pago",H889="Recebido"),J889,0))</f>
        <v/>
      </c>
      <c r="M889" s="3" t="n"/>
    </row>
    <row r="890">
      <c r="A890" s="2" t="n"/>
      <c r="B890" s="3" t="n"/>
      <c r="C890" s="3" t="n"/>
      <c r="D890" s="4">
        <f>IF(C890="","",IFERROR(VLOOKUP(C890,'Categorias'!$A$2:$B$101,2,FALSE),"Não classificado"))</f>
        <v/>
      </c>
      <c r="E890" s="3" t="n"/>
      <c r="F890" s="3" t="n"/>
      <c r="G890" s="3" t="n"/>
      <c r="H890" s="3" t="n"/>
      <c r="I890" s="2" t="n"/>
      <c r="J890" s="5" t="n"/>
      <c r="K890" s="6">
        <f>IF(A890="","",TEXT(A890,"mm/yyyy"))</f>
        <v/>
      </c>
      <c r="L890" s="7">
        <f>IF(J890="","",IF(OR(H890="Pago",H890="Recebido"),J890,0))</f>
        <v/>
      </c>
      <c r="M890" s="3" t="n"/>
    </row>
    <row r="891">
      <c r="A891" s="2" t="n"/>
      <c r="B891" s="3" t="n"/>
      <c r="C891" s="3" t="n"/>
      <c r="D891" s="8">
        <f>IF(C891="","",IFERROR(VLOOKUP(C891,'Categorias'!$A$2:$B$101,2,FALSE),"Não classificado"))</f>
        <v/>
      </c>
      <c r="E891" s="3" t="n"/>
      <c r="F891" s="3" t="n"/>
      <c r="G891" s="3" t="n"/>
      <c r="H891" s="3" t="n"/>
      <c r="I891" s="2" t="n"/>
      <c r="J891" s="5" t="n"/>
      <c r="K891" s="9">
        <f>IF(A891="","",TEXT(A891,"mm/yyyy"))</f>
        <v/>
      </c>
      <c r="L891" s="10">
        <f>IF(J891="","",IF(OR(H891="Pago",H891="Recebido"),J891,0))</f>
        <v/>
      </c>
      <c r="M891" s="3" t="n"/>
    </row>
    <row r="892">
      <c r="A892" s="2" t="n"/>
      <c r="B892" s="3" t="n"/>
      <c r="C892" s="3" t="n"/>
      <c r="D892" s="4">
        <f>IF(C892="","",IFERROR(VLOOKUP(C892,'Categorias'!$A$2:$B$101,2,FALSE),"Não classificado"))</f>
        <v/>
      </c>
      <c r="E892" s="3" t="n"/>
      <c r="F892" s="3" t="n"/>
      <c r="G892" s="3" t="n"/>
      <c r="H892" s="3" t="n"/>
      <c r="I892" s="2" t="n"/>
      <c r="J892" s="5" t="n"/>
      <c r="K892" s="6">
        <f>IF(A892="","",TEXT(A892,"mm/yyyy"))</f>
        <v/>
      </c>
      <c r="L892" s="7">
        <f>IF(J892="","",IF(OR(H892="Pago",H892="Recebido"),J892,0))</f>
        <v/>
      </c>
      <c r="M892" s="3" t="n"/>
    </row>
    <row r="893">
      <c r="A893" s="2" t="n"/>
      <c r="B893" s="3" t="n"/>
      <c r="C893" s="3" t="n"/>
      <c r="D893" s="8">
        <f>IF(C893="","",IFERROR(VLOOKUP(C893,'Categorias'!$A$2:$B$101,2,FALSE),"Não classificado"))</f>
        <v/>
      </c>
      <c r="E893" s="3" t="n"/>
      <c r="F893" s="3" t="n"/>
      <c r="G893" s="3" t="n"/>
      <c r="H893" s="3" t="n"/>
      <c r="I893" s="2" t="n"/>
      <c r="J893" s="5" t="n"/>
      <c r="K893" s="9">
        <f>IF(A893="","",TEXT(A893,"mm/yyyy"))</f>
        <v/>
      </c>
      <c r="L893" s="10">
        <f>IF(J893="","",IF(OR(H893="Pago",H893="Recebido"),J893,0))</f>
        <v/>
      </c>
      <c r="M893" s="3" t="n"/>
    </row>
    <row r="894">
      <c r="A894" s="2" t="n"/>
      <c r="B894" s="3" t="n"/>
      <c r="C894" s="3" t="n"/>
      <c r="D894" s="4">
        <f>IF(C894="","",IFERROR(VLOOKUP(C894,'Categorias'!$A$2:$B$101,2,FALSE),"Não classificado"))</f>
        <v/>
      </c>
      <c r="E894" s="3" t="n"/>
      <c r="F894" s="3" t="n"/>
      <c r="G894" s="3" t="n"/>
      <c r="H894" s="3" t="n"/>
      <c r="I894" s="2" t="n"/>
      <c r="J894" s="5" t="n"/>
      <c r="K894" s="6">
        <f>IF(A894="","",TEXT(A894,"mm/yyyy"))</f>
        <v/>
      </c>
      <c r="L894" s="7">
        <f>IF(J894="","",IF(OR(H894="Pago",H894="Recebido"),J894,0))</f>
        <v/>
      </c>
      <c r="M894" s="3" t="n"/>
    </row>
    <row r="895">
      <c r="A895" s="2" t="n"/>
      <c r="B895" s="3" t="n"/>
      <c r="C895" s="3" t="n"/>
      <c r="D895" s="8">
        <f>IF(C895="","",IFERROR(VLOOKUP(C895,'Categorias'!$A$2:$B$101,2,FALSE),"Não classificado"))</f>
        <v/>
      </c>
      <c r="E895" s="3" t="n"/>
      <c r="F895" s="3" t="n"/>
      <c r="G895" s="3" t="n"/>
      <c r="H895" s="3" t="n"/>
      <c r="I895" s="2" t="n"/>
      <c r="J895" s="5" t="n"/>
      <c r="K895" s="9">
        <f>IF(A895="","",TEXT(A895,"mm/yyyy"))</f>
        <v/>
      </c>
      <c r="L895" s="10">
        <f>IF(J895="","",IF(OR(H895="Pago",H895="Recebido"),J895,0))</f>
        <v/>
      </c>
      <c r="M895" s="3" t="n"/>
    </row>
    <row r="896">
      <c r="A896" s="2" t="n"/>
      <c r="B896" s="3" t="n"/>
      <c r="C896" s="3" t="n"/>
      <c r="D896" s="4">
        <f>IF(C896="","",IFERROR(VLOOKUP(C896,'Categorias'!$A$2:$B$101,2,FALSE),"Não classificado"))</f>
        <v/>
      </c>
      <c r="E896" s="3" t="n"/>
      <c r="F896" s="3" t="n"/>
      <c r="G896" s="3" t="n"/>
      <c r="H896" s="3" t="n"/>
      <c r="I896" s="2" t="n"/>
      <c r="J896" s="5" t="n"/>
      <c r="K896" s="6">
        <f>IF(A896="","",TEXT(A896,"mm/yyyy"))</f>
        <v/>
      </c>
      <c r="L896" s="7">
        <f>IF(J896="","",IF(OR(H896="Pago",H896="Recebido"),J896,0))</f>
        <v/>
      </c>
      <c r="M896" s="3" t="n"/>
    </row>
    <row r="897">
      <c r="A897" s="2" t="n"/>
      <c r="B897" s="3" t="n"/>
      <c r="C897" s="3" t="n"/>
      <c r="D897" s="8">
        <f>IF(C897="","",IFERROR(VLOOKUP(C897,'Categorias'!$A$2:$B$101,2,FALSE),"Não classificado"))</f>
        <v/>
      </c>
      <c r="E897" s="3" t="n"/>
      <c r="F897" s="3" t="n"/>
      <c r="G897" s="3" t="n"/>
      <c r="H897" s="3" t="n"/>
      <c r="I897" s="2" t="n"/>
      <c r="J897" s="5" t="n"/>
      <c r="K897" s="9">
        <f>IF(A897="","",TEXT(A897,"mm/yyyy"))</f>
        <v/>
      </c>
      <c r="L897" s="10">
        <f>IF(J897="","",IF(OR(H897="Pago",H897="Recebido"),J897,0))</f>
        <v/>
      </c>
      <c r="M897" s="3" t="n"/>
    </row>
    <row r="898">
      <c r="A898" s="2" t="n"/>
      <c r="B898" s="3" t="n"/>
      <c r="C898" s="3" t="n"/>
      <c r="D898" s="4">
        <f>IF(C898="","",IFERROR(VLOOKUP(C898,'Categorias'!$A$2:$B$101,2,FALSE),"Não classificado"))</f>
        <v/>
      </c>
      <c r="E898" s="3" t="n"/>
      <c r="F898" s="3" t="n"/>
      <c r="G898" s="3" t="n"/>
      <c r="H898" s="3" t="n"/>
      <c r="I898" s="2" t="n"/>
      <c r="J898" s="5" t="n"/>
      <c r="K898" s="6">
        <f>IF(A898="","",TEXT(A898,"mm/yyyy"))</f>
        <v/>
      </c>
      <c r="L898" s="7">
        <f>IF(J898="","",IF(OR(H898="Pago",H898="Recebido"),J898,0))</f>
        <v/>
      </c>
      <c r="M898" s="3" t="n"/>
    </row>
    <row r="899">
      <c r="A899" s="2" t="n"/>
      <c r="B899" s="3" t="n"/>
      <c r="C899" s="3" t="n"/>
      <c r="D899" s="8">
        <f>IF(C899="","",IFERROR(VLOOKUP(C899,'Categorias'!$A$2:$B$101,2,FALSE),"Não classificado"))</f>
        <v/>
      </c>
      <c r="E899" s="3" t="n"/>
      <c r="F899" s="3" t="n"/>
      <c r="G899" s="3" t="n"/>
      <c r="H899" s="3" t="n"/>
      <c r="I899" s="2" t="n"/>
      <c r="J899" s="5" t="n"/>
      <c r="K899" s="9">
        <f>IF(A899="","",TEXT(A899,"mm/yyyy"))</f>
        <v/>
      </c>
      <c r="L899" s="10">
        <f>IF(J899="","",IF(OR(H899="Pago",H899="Recebido"),J899,0))</f>
        <v/>
      </c>
      <c r="M899" s="3" t="n"/>
    </row>
    <row r="900">
      <c r="A900" s="2" t="n"/>
      <c r="B900" s="3" t="n"/>
      <c r="C900" s="3" t="n"/>
      <c r="D900" s="4">
        <f>IF(C900="","",IFERROR(VLOOKUP(C900,'Categorias'!$A$2:$B$101,2,FALSE),"Não classificado"))</f>
        <v/>
      </c>
      <c r="E900" s="3" t="n"/>
      <c r="F900" s="3" t="n"/>
      <c r="G900" s="3" t="n"/>
      <c r="H900" s="3" t="n"/>
      <c r="I900" s="2" t="n"/>
      <c r="J900" s="5" t="n"/>
      <c r="K900" s="6">
        <f>IF(A900="","",TEXT(A900,"mm/yyyy"))</f>
        <v/>
      </c>
      <c r="L900" s="7">
        <f>IF(J900="","",IF(OR(H900="Pago",H900="Recebido"),J900,0))</f>
        <v/>
      </c>
      <c r="M900" s="3" t="n"/>
    </row>
    <row r="901">
      <c r="A901" s="2" t="n"/>
      <c r="B901" s="3" t="n"/>
      <c r="C901" s="3" t="n"/>
      <c r="D901" s="8">
        <f>IF(C901="","",IFERROR(VLOOKUP(C901,'Categorias'!$A$2:$B$101,2,FALSE),"Não classificado"))</f>
        <v/>
      </c>
      <c r="E901" s="3" t="n"/>
      <c r="F901" s="3" t="n"/>
      <c r="G901" s="3" t="n"/>
      <c r="H901" s="3" t="n"/>
      <c r="I901" s="2" t="n"/>
      <c r="J901" s="5" t="n"/>
      <c r="K901" s="9">
        <f>IF(A901="","",TEXT(A901,"mm/yyyy"))</f>
        <v/>
      </c>
      <c r="L901" s="10">
        <f>IF(J901="","",IF(OR(H901="Pago",H901="Recebido"),J901,0))</f>
        <v/>
      </c>
      <c r="M901" s="3" t="n"/>
    </row>
    <row r="902">
      <c r="A902" s="2" t="n"/>
      <c r="B902" s="3" t="n"/>
      <c r="C902" s="3" t="n"/>
      <c r="D902" s="4">
        <f>IF(C902="","",IFERROR(VLOOKUP(C902,'Categorias'!$A$2:$B$101,2,FALSE),"Não classificado"))</f>
        <v/>
      </c>
      <c r="E902" s="3" t="n"/>
      <c r="F902" s="3" t="n"/>
      <c r="G902" s="3" t="n"/>
      <c r="H902" s="3" t="n"/>
      <c r="I902" s="2" t="n"/>
      <c r="J902" s="5" t="n"/>
      <c r="K902" s="6">
        <f>IF(A902="","",TEXT(A902,"mm/yyyy"))</f>
        <v/>
      </c>
      <c r="L902" s="7">
        <f>IF(J902="","",IF(OR(H902="Pago",H902="Recebido"),J902,0))</f>
        <v/>
      </c>
      <c r="M902" s="3" t="n"/>
    </row>
    <row r="903">
      <c r="A903" s="2" t="n"/>
      <c r="B903" s="3" t="n"/>
      <c r="C903" s="3" t="n"/>
      <c r="D903" s="8">
        <f>IF(C903="","",IFERROR(VLOOKUP(C903,'Categorias'!$A$2:$B$101,2,FALSE),"Não classificado"))</f>
        <v/>
      </c>
      <c r="E903" s="3" t="n"/>
      <c r="F903" s="3" t="n"/>
      <c r="G903" s="3" t="n"/>
      <c r="H903" s="3" t="n"/>
      <c r="I903" s="2" t="n"/>
      <c r="J903" s="5" t="n"/>
      <c r="K903" s="9">
        <f>IF(A903="","",TEXT(A903,"mm/yyyy"))</f>
        <v/>
      </c>
      <c r="L903" s="10">
        <f>IF(J903="","",IF(OR(H903="Pago",H903="Recebido"),J903,0))</f>
        <v/>
      </c>
      <c r="M903" s="3" t="n"/>
    </row>
    <row r="904">
      <c r="A904" s="2" t="n"/>
      <c r="B904" s="3" t="n"/>
      <c r="C904" s="3" t="n"/>
      <c r="D904" s="4">
        <f>IF(C904="","",IFERROR(VLOOKUP(C904,'Categorias'!$A$2:$B$101,2,FALSE),"Não classificado"))</f>
        <v/>
      </c>
      <c r="E904" s="3" t="n"/>
      <c r="F904" s="3" t="n"/>
      <c r="G904" s="3" t="n"/>
      <c r="H904" s="3" t="n"/>
      <c r="I904" s="2" t="n"/>
      <c r="J904" s="5" t="n"/>
      <c r="K904" s="6">
        <f>IF(A904="","",TEXT(A904,"mm/yyyy"))</f>
        <v/>
      </c>
      <c r="L904" s="7">
        <f>IF(J904="","",IF(OR(H904="Pago",H904="Recebido"),J904,0))</f>
        <v/>
      </c>
      <c r="M904" s="3" t="n"/>
    </row>
    <row r="905">
      <c r="A905" s="2" t="n"/>
      <c r="B905" s="3" t="n"/>
      <c r="C905" s="3" t="n"/>
      <c r="D905" s="8">
        <f>IF(C905="","",IFERROR(VLOOKUP(C905,'Categorias'!$A$2:$B$101,2,FALSE),"Não classificado"))</f>
        <v/>
      </c>
      <c r="E905" s="3" t="n"/>
      <c r="F905" s="3" t="n"/>
      <c r="G905" s="3" t="n"/>
      <c r="H905" s="3" t="n"/>
      <c r="I905" s="2" t="n"/>
      <c r="J905" s="5" t="n"/>
      <c r="K905" s="9">
        <f>IF(A905="","",TEXT(A905,"mm/yyyy"))</f>
        <v/>
      </c>
      <c r="L905" s="10">
        <f>IF(J905="","",IF(OR(H905="Pago",H905="Recebido"),J905,0))</f>
        <v/>
      </c>
      <c r="M905" s="3" t="n"/>
    </row>
    <row r="906">
      <c r="A906" s="2" t="n"/>
      <c r="B906" s="3" t="n"/>
      <c r="C906" s="3" t="n"/>
      <c r="D906" s="4">
        <f>IF(C906="","",IFERROR(VLOOKUP(C906,'Categorias'!$A$2:$B$101,2,FALSE),"Não classificado"))</f>
        <v/>
      </c>
      <c r="E906" s="3" t="n"/>
      <c r="F906" s="3" t="n"/>
      <c r="G906" s="3" t="n"/>
      <c r="H906" s="3" t="n"/>
      <c r="I906" s="2" t="n"/>
      <c r="J906" s="5" t="n"/>
      <c r="K906" s="6">
        <f>IF(A906="","",TEXT(A906,"mm/yyyy"))</f>
        <v/>
      </c>
      <c r="L906" s="7">
        <f>IF(J906="","",IF(OR(H906="Pago",H906="Recebido"),J906,0))</f>
        <v/>
      </c>
      <c r="M906" s="3" t="n"/>
    </row>
    <row r="907">
      <c r="A907" s="2" t="n"/>
      <c r="B907" s="3" t="n"/>
      <c r="C907" s="3" t="n"/>
      <c r="D907" s="8">
        <f>IF(C907="","",IFERROR(VLOOKUP(C907,'Categorias'!$A$2:$B$101,2,FALSE),"Não classificado"))</f>
        <v/>
      </c>
      <c r="E907" s="3" t="n"/>
      <c r="F907" s="3" t="n"/>
      <c r="G907" s="3" t="n"/>
      <c r="H907" s="3" t="n"/>
      <c r="I907" s="2" t="n"/>
      <c r="J907" s="5" t="n"/>
      <c r="K907" s="9">
        <f>IF(A907="","",TEXT(A907,"mm/yyyy"))</f>
        <v/>
      </c>
      <c r="L907" s="10">
        <f>IF(J907="","",IF(OR(H907="Pago",H907="Recebido"),J907,0))</f>
        <v/>
      </c>
      <c r="M907" s="3" t="n"/>
    </row>
    <row r="908">
      <c r="A908" s="2" t="n"/>
      <c r="B908" s="3" t="n"/>
      <c r="C908" s="3" t="n"/>
      <c r="D908" s="4">
        <f>IF(C908="","",IFERROR(VLOOKUP(C908,'Categorias'!$A$2:$B$101,2,FALSE),"Não classificado"))</f>
        <v/>
      </c>
      <c r="E908" s="3" t="n"/>
      <c r="F908" s="3" t="n"/>
      <c r="G908" s="3" t="n"/>
      <c r="H908" s="3" t="n"/>
      <c r="I908" s="2" t="n"/>
      <c r="J908" s="5" t="n"/>
      <c r="K908" s="6">
        <f>IF(A908="","",TEXT(A908,"mm/yyyy"))</f>
        <v/>
      </c>
      <c r="L908" s="7">
        <f>IF(J908="","",IF(OR(H908="Pago",H908="Recebido"),J908,0))</f>
        <v/>
      </c>
      <c r="M908" s="3" t="n"/>
    </row>
    <row r="909">
      <c r="A909" s="2" t="n"/>
      <c r="B909" s="3" t="n"/>
      <c r="C909" s="3" t="n"/>
      <c r="D909" s="8">
        <f>IF(C909="","",IFERROR(VLOOKUP(C909,'Categorias'!$A$2:$B$101,2,FALSE),"Não classificado"))</f>
        <v/>
      </c>
      <c r="E909" s="3" t="n"/>
      <c r="F909" s="3" t="n"/>
      <c r="G909" s="3" t="n"/>
      <c r="H909" s="3" t="n"/>
      <c r="I909" s="2" t="n"/>
      <c r="J909" s="5" t="n"/>
      <c r="K909" s="9">
        <f>IF(A909="","",TEXT(A909,"mm/yyyy"))</f>
        <v/>
      </c>
      <c r="L909" s="10">
        <f>IF(J909="","",IF(OR(H909="Pago",H909="Recebido"),J909,0))</f>
        <v/>
      </c>
      <c r="M909" s="3" t="n"/>
    </row>
    <row r="910">
      <c r="A910" s="2" t="n"/>
      <c r="B910" s="3" t="n"/>
      <c r="C910" s="3" t="n"/>
      <c r="D910" s="4">
        <f>IF(C910="","",IFERROR(VLOOKUP(C910,'Categorias'!$A$2:$B$101,2,FALSE),"Não classificado"))</f>
        <v/>
      </c>
      <c r="E910" s="3" t="n"/>
      <c r="F910" s="3" t="n"/>
      <c r="G910" s="3" t="n"/>
      <c r="H910" s="3" t="n"/>
      <c r="I910" s="2" t="n"/>
      <c r="J910" s="5" t="n"/>
      <c r="K910" s="6">
        <f>IF(A910="","",TEXT(A910,"mm/yyyy"))</f>
        <v/>
      </c>
      <c r="L910" s="7">
        <f>IF(J910="","",IF(OR(H910="Pago",H910="Recebido"),J910,0))</f>
        <v/>
      </c>
      <c r="M910" s="3" t="n"/>
    </row>
    <row r="911">
      <c r="A911" s="2" t="n"/>
      <c r="B911" s="3" t="n"/>
      <c r="C911" s="3" t="n"/>
      <c r="D911" s="8">
        <f>IF(C911="","",IFERROR(VLOOKUP(C911,'Categorias'!$A$2:$B$101,2,FALSE),"Não classificado"))</f>
        <v/>
      </c>
      <c r="E911" s="3" t="n"/>
      <c r="F911" s="3" t="n"/>
      <c r="G911" s="3" t="n"/>
      <c r="H911" s="3" t="n"/>
      <c r="I911" s="2" t="n"/>
      <c r="J911" s="5" t="n"/>
      <c r="K911" s="9">
        <f>IF(A911="","",TEXT(A911,"mm/yyyy"))</f>
        <v/>
      </c>
      <c r="L911" s="10">
        <f>IF(J911="","",IF(OR(H911="Pago",H911="Recebido"),J911,0))</f>
        <v/>
      </c>
      <c r="M911" s="3" t="n"/>
    </row>
    <row r="912">
      <c r="A912" s="2" t="n"/>
      <c r="B912" s="3" t="n"/>
      <c r="C912" s="3" t="n"/>
      <c r="D912" s="4">
        <f>IF(C912="","",IFERROR(VLOOKUP(C912,'Categorias'!$A$2:$B$101,2,FALSE),"Não classificado"))</f>
        <v/>
      </c>
      <c r="E912" s="3" t="n"/>
      <c r="F912" s="3" t="n"/>
      <c r="G912" s="3" t="n"/>
      <c r="H912" s="3" t="n"/>
      <c r="I912" s="2" t="n"/>
      <c r="J912" s="5" t="n"/>
      <c r="K912" s="6">
        <f>IF(A912="","",TEXT(A912,"mm/yyyy"))</f>
        <v/>
      </c>
      <c r="L912" s="7">
        <f>IF(J912="","",IF(OR(H912="Pago",H912="Recebido"),J912,0))</f>
        <v/>
      </c>
      <c r="M912" s="3" t="n"/>
    </row>
    <row r="913">
      <c r="A913" s="2" t="n"/>
      <c r="B913" s="3" t="n"/>
      <c r="C913" s="3" t="n"/>
      <c r="D913" s="8">
        <f>IF(C913="","",IFERROR(VLOOKUP(C913,'Categorias'!$A$2:$B$101,2,FALSE),"Não classificado"))</f>
        <v/>
      </c>
      <c r="E913" s="3" t="n"/>
      <c r="F913" s="3" t="n"/>
      <c r="G913" s="3" t="n"/>
      <c r="H913" s="3" t="n"/>
      <c r="I913" s="2" t="n"/>
      <c r="J913" s="5" t="n"/>
      <c r="K913" s="9">
        <f>IF(A913="","",TEXT(A913,"mm/yyyy"))</f>
        <v/>
      </c>
      <c r="L913" s="10">
        <f>IF(J913="","",IF(OR(H913="Pago",H913="Recebido"),J913,0))</f>
        <v/>
      </c>
      <c r="M913" s="3" t="n"/>
    </row>
    <row r="914">
      <c r="A914" s="2" t="n"/>
      <c r="B914" s="3" t="n"/>
      <c r="C914" s="3" t="n"/>
      <c r="D914" s="4">
        <f>IF(C914="","",IFERROR(VLOOKUP(C914,'Categorias'!$A$2:$B$101,2,FALSE),"Não classificado"))</f>
        <v/>
      </c>
      <c r="E914" s="3" t="n"/>
      <c r="F914" s="3" t="n"/>
      <c r="G914" s="3" t="n"/>
      <c r="H914" s="3" t="n"/>
      <c r="I914" s="2" t="n"/>
      <c r="J914" s="5" t="n"/>
      <c r="K914" s="6">
        <f>IF(A914="","",TEXT(A914,"mm/yyyy"))</f>
        <v/>
      </c>
      <c r="L914" s="7">
        <f>IF(J914="","",IF(OR(H914="Pago",H914="Recebido"),J914,0))</f>
        <v/>
      </c>
      <c r="M914" s="3" t="n"/>
    </row>
    <row r="915">
      <c r="A915" s="2" t="n"/>
      <c r="B915" s="3" t="n"/>
      <c r="C915" s="3" t="n"/>
      <c r="D915" s="8">
        <f>IF(C915="","",IFERROR(VLOOKUP(C915,'Categorias'!$A$2:$B$101,2,FALSE),"Não classificado"))</f>
        <v/>
      </c>
      <c r="E915" s="3" t="n"/>
      <c r="F915" s="3" t="n"/>
      <c r="G915" s="3" t="n"/>
      <c r="H915" s="3" t="n"/>
      <c r="I915" s="2" t="n"/>
      <c r="J915" s="5" t="n"/>
      <c r="K915" s="9">
        <f>IF(A915="","",TEXT(A915,"mm/yyyy"))</f>
        <v/>
      </c>
      <c r="L915" s="10">
        <f>IF(J915="","",IF(OR(H915="Pago",H915="Recebido"),J915,0))</f>
        <v/>
      </c>
      <c r="M915" s="3" t="n"/>
    </row>
    <row r="916">
      <c r="A916" s="2" t="n"/>
      <c r="B916" s="3" t="n"/>
      <c r="C916" s="3" t="n"/>
      <c r="D916" s="4">
        <f>IF(C916="","",IFERROR(VLOOKUP(C916,'Categorias'!$A$2:$B$101,2,FALSE),"Não classificado"))</f>
        <v/>
      </c>
      <c r="E916" s="3" t="n"/>
      <c r="F916" s="3" t="n"/>
      <c r="G916" s="3" t="n"/>
      <c r="H916" s="3" t="n"/>
      <c r="I916" s="2" t="n"/>
      <c r="J916" s="5" t="n"/>
      <c r="K916" s="6">
        <f>IF(A916="","",TEXT(A916,"mm/yyyy"))</f>
        <v/>
      </c>
      <c r="L916" s="7">
        <f>IF(J916="","",IF(OR(H916="Pago",H916="Recebido"),J916,0))</f>
        <v/>
      </c>
      <c r="M916" s="3" t="n"/>
    </row>
    <row r="917">
      <c r="A917" s="2" t="n"/>
      <c r="B917" s="3" t="n"/>
      <c r="C917" s="3" t="n"/>
      <c r="D917" s="8">
        <f>IF(C917="","",IFERROR(VLOOKUP(C917,'Categorias'!$A$2:$B$101,2,FALSE),"Não classificado"))</f>
        <v/>
      </c>
      <c r="E917" s="3" t="n"/>
      <c r="F917" s="3" t="n"/>
      <c r="G917" s="3" t="n"/>
      <c r="H917" s="3" t="n"/>
      <c r="I917" s="2" t="n"/>
      <c r="J917" s="5" t="n"/>
      <c r="K917" s="9">
        <f>IF(A917="","",TEXT(A917,"mm/yyyy"))</f>
        <v/>
      </c>
      <c r="L917" s="10">
        <f>IF(J917="","",IF(OR(H917="Pago",H917="Recebido"),J917,0))</f>
        <v/>
      </c>
      <c r="M917" s="3" t="n"/>
    </row>
    <row r="918">
      <c r="A918" s="2" t="n"/>
      <c r="B918" s="3" t="n"/>
      <c r="C918" s="3" t="n"/>
      <c r="D918" s="4">
        <f>IF(C918="","",IFERROR(VLOOKUP(C918,'Categorias'!$A$2:$B$101,2,FALSE),"Não classificado"))</f>
        <v/>
      </c>
      <c r="E918" s="3" t="n"/>
      <c r="F918" s="3" t="n"/>
      <c r="G918" s="3" t="n"/>
      <c r="H918" s="3" t="n"/>
      <c r="I918" s="2" t="n"/>
      <c r="J918" s="5" t="n"/>
      <c r="K918" s="6">
        <f>IF(A918="","",TEXT(A918,"mm/yyyy"))</f>
        <v/>
      </c>
      <c r="L918" s="7">
        <f>IF(J918="","",IF(OR(H918="Pago",H918="Recebido"),J918,0))</f>
        <v/>
      </c>
      <c r="M918" s="3" t="n"/>
    </row>
    <row r="919">
      <c r="A919" s="2" t="n"/>
      <c r="B919" s="3" t="n"/>
      <c r="C919" s="3" t="n"/>
      <c r="D919" s="8">
        <f>IF(C919="","",IFERROR(VLOOKUP(C919,'Categorias'!$A$2:$B$101,2,FALSE),"Não classificado"))</f>
        <v/>
      </c>
      <c r="E919" s="3" t="n"/>
      <c r="F919" s="3" t="n"/>
      <c r="G919" s="3" t="n"/>
      <c r="H919" s="3" t="n"/>
      <c r="I919" s="2" t="n"/>
      <c r="J919" s="5" t="n"/>
      <c r="K919" s="9">
        <f>IF(A919="","",TEXT(A919,"mm/yyyy"))</f>
        <v/>
      </c>
      <c r="L919" s="10">
        <f>IF(J919="","",IF(OR(H919="Pago",H919="Recebido"),J919,0))</f>
        <v/>
      </c>
      <c r="M919" s="3" t="n"/>
    </row>
    <row r="920">
      <c r="A920" s="2" t="n"/>
      <c r="B920" s="3" t="n"/>
      <c r="C920" s="3" t="n"/>
      <c r="D920" s="4">
        <f>IF(C920="","",IFERROR(VLOOKUP(C920,'Categorias'!$A$2:$B$101,2,FALSE),"Não classificado"))</f>
        <v/>
      </c>
      <c r="E920" s="3" t="n"/>
      <c r="F920" s="3" t="n"/>
      <c r="G920" s="3" t="n"/>
      <c r="H920" s="3" t="n"/>
      <c r="I920" s="2" t="n"/>
      <c r="J920" s="5" t="n"/>
      <c r="K920" s="6">
        <f>IF(A920="","",TEXT(A920,"mm/yyyy"))</f>
        <v/>
      </c>
      <c r="L920" s="7">
        <f>IF(J920="","",IF(OR(H920="Pago",H920="Recebido"),J920,0))</f>
        <v/>
      </c>
      <c r="M920" s="3" t="n"/>
    </row>
    <row r="921">
      <c r="A921" s="2" t="n"/>
      <c r="B921" s="3" t="n"/>
      <c r="C921" s="3" t="n"/>
      <c r="D921" s="8">
        <f>IF(C921="","",IFERROR(VLOOKUP(C921,'Categorias'!$A$2:$B$101,2,FALSE),"Não classificado"))</f>
        <v/>
      </c>
      <c r="E921" s="3" t="n"/>
      <c r="F921" s="3" t="n"/>
      <c r="G921" s="3" t="n"/>
      <c r="H921" s="3" t="n"/>
      <c r="I921" s="2" t="n"/>
      <c r="J921" s="5" t="n"/>
      <c r="K921" s="9">
        <f>IF(A921="","",TEXT(A921,"mm/yyyy"))</f>
        <v/>
      </c>
      <c r="L921" s="10">
        <f>IF(J921="","",IF(OR(H921="Pago",H921="Recebido"),J921,0))</f>
        <v/>
      </c>
      <c r="M921" s="3" t="n"/>
    </row>
    <row r="922">
      <c r="A922" s="2" t="n"/>
      <c r="B922" s="3" t="n"/>
      <c r="C922" s="3" t="n"/>
      <c r="D922" s="4">
        <f>IF(C922="","",IFERROR(VLOOKUP(C922,'Categorias'!$A$2:$B$101,2,FALSE),"Não classificado"))</f>
        <v/>
      </c>
      <c r="E922" s="3" t="n"/>
      <c r="F922" s="3" t="n"/>
      <c r="G922" s="3" t="n"/>
      <c r="H922" s="3" t="n"/>
      <c r="I922" s="2" t="n"/>
      <c r="J922" s="5" t="n"/>
      <c r="K922" s="6">
        <f>IF(A922="","",TEXT(A922,"mm/yyyy"))</f>
        <v/>
      </c>
      <c r="L922" s="7">
        <f>IF(J922="","",IF(OR(H922="Pago",H922="Recebido"),J922,0))</f>
        <v/>
      </c>
      <c r="M922" s="3" t="n"/>
    </row>
    <row r="923">
      <c r="A923" s="2" t="n"/>
      <c r="B923" s="3" t="n"/>
      <c r="C923" s="3" t="n"/>
      <c r="D923" s="8">
        <f>IF(C923="","",IFERROR(VLOOKUP(C923,'Categorias'!$A$2:$B$101,2,FALSE),"Não classificado"))</f>
        <v/>
      </c>
      <c r="E923" s="3" t="n"/>
      <c r="F923" s="3" t="n"/>
      <c r="G923" s="3" t="n"/>
      <c r="H923" s="3" t="n"/>
      <c r="I923" s="2" t="n"/>
      <c r="J923" s="5" t="n"/>
      <c r="K923" s="9">
        <f>IF(A923="","",TEXT(A923,"mm/yyyy"))</f>
        <v/>
      </c>
      <c r="L923" s="10">
        <f>IF(J923="","",IF(OR(H923="Pago",H923="Recebido"),J923,0))</f>
        <v/>
      </c>
      <c r="M923" s="3" t="n"/>
    </row>
    <row r="924">
      <c r="A924" s="2" t="n"/>
      <c r="B924" s="3" t="n"/>
      <c r="C924" s="3" t="n"/>
      <c r="D924" s="4">
        <f>IF(C924="","",IFERROR(VLOOKUP(C924,'Categorias'!$A$2:$B$101,2,FALSE),"Não classificado"))</f>
        <v/>
      </c>
      <c r="E924" s="3" t="n"/>
      <c r="F924" s="3" t="n"/>
      <c r="G924" s="3" t="n"/>
      <c r="H924" s="3" t="n"/>
      <c r="I924" s="2" t="n"/>
      <c r="J924" s="5" t="n"/>
      <c r="K924" s="6">
        <f>IF(A924="","",TEXT(A924,"mm/yyyy"))</f>
        <v/>
      </c>
      <c r="L924" s="7">
        <f>IF(J924="","",IF(OR(H924="Pago",H924="Recebido"),J924,0))</f>
        <v/>
      </c>
      <c r="M924" s="3" t="n"/>
    </row>
    <row r="925">
      <c r="A925" s="2" t="n"/>
      <c r="B925" s="3" t="n"/>
      <c r="C925" s="3" t="n"/>
      <c r="D925" s="8">
        <f>IF(C925="","",IFERROR(VLOOKUP(C925,'Categorias'!$A$2:$B$101,2,FALSE),"Não classificado"))</f>
        <v/>
      </c>
      <c r="E925" s="3" t="n"/>
      <c r="F925" s="3" t="n"/>
      <c r="G925" s="3" t="n"/>
      <c r="H925" s="3" t="n"/>
      <c r="I925" s="2" t="n"/>
      <c r="J925" s="5" t="n"/>
      <c r="K925" s="9">
        <f>IF(A925="","",TEXT(A925,"mm/yyyy"))</f>
        <v/>
      </c>
      <c r="L925" s="10">
        <f>IF(J925="","",IF(OR(H925="Pago",H925="Recebido"),J925,0))</f>
        <v/>
      </c>
      <c r="M925" s="3" t="n"/>
    </row>
    <row r="926">
      <c r="A926" s="2" t="n"/>
      <c r="B926" s="3" t="n"/>
      <c r="C926" s="3" t="n"/>
      <c r="D926" s="4">
        <f>IF(C926="","",IFERROR(VLOOKUP(C926,'Categorias'!$A$2:$B$101,2,FALSE),"Não classificado"))</f>
        <v/>
      </c>
      <c r="E926" s="3" t="n"/>
      <c r="F926" s="3" t="n"/>
      <c r="G926" s="3" t="n"/>
      <c r="H926" s="3" t="n"/>
      <c r="I926" s="2" t="n"/>
      <c r="J926" s="5" t="n"/>
      <c r="K926" s="6">
        <f>IF(A926="","",TEXT(A926,"mm/yyyy"))</f>
        <v/>
      </c>
      <c r="L926" s="7">
        <f>IF(J926="","",IF(OR(H926="Pago",H926="Recebido"),J926,0))</f>
        <v/>
      </c>
      <c r="M926" s="3" t="n"/>
    </row>
    <row r="927">
      <c r="A927" s="2" t="n"/>
      <c r="B927" s="3" t="n"/>
      <c r="C927" s="3" t="n"/>
      <c r="D927" s="8">
        <f>IF(C927="","",IFERROR(VLOOKUP(C927,'Categorias'!$A$2:$B$101,2,FALSE),"Não classificado"))</f>
        <v/>
      </c>
      <c r="E927" s="3" t="n"/>
      <c r="F927" s="3" t="n"/>
      <c r="G927" s="3" t="n"/>
      <c r="H927" s="3" t="n"/>
      <c r="I927" s="2" t="n"/>
      <c r="J927" s="5" t="n"/>
      <c r="K927" s="9">
        <f>IF(A927="","",TEXT(A927,"mm/yyyy"))</f>
        <v/>
      </c>
      <c r="L927" s="10">
        <f>IF(J927="","",IF(OR(H927="Pago",H927="Recebido"),J927,0))</f>
        <v/>
      </c>
      <c r="M927" s="3" t="n"/>
    </row>
    <row r="928">
      <c r="A928" s="2" t="n"/>
      <c r="B928" s="3" t="n"/>
      <c r="C928" s="3" t="n"/>
      <c r="D928" s="4">
        <f>IF(C928="","",IFERROR(VLOOKUP(C928,'Categorias'!$A$2:$B$101,2,FALSE),"Não classificado"))</f>
        <v/>
      </c>
      <c r="E928" s="3" t="n"/>
      <c r="F928" s="3" t="n"/>
      <c r="G928" s="3" t="n"/>
      <c r="H928" s="3" t="n"/>
      <c r="I928" s="2" t="n"/>
      <c r="J928" s="5" t="n"/>
      <c r="K928" s="6">
        <f>IF(A928="","",TEXT(A928,"mm/yyyy"))</f>
        <v/>
      </c>
      <c r="L928" s="7">
        <f>IF(J928="","",IF(OR(H928="Pago",H928="Recebido"),J928,0))</f>
        <v/>
      </c>
      <c r="M928" s="3" t="n"/>
    </row>
    <row r="929">
      <c r="A929" s="2" t="n"/>
      <c r="B929" s="3" t="n"/>
      <c r="C929" s="3" t="n"/>
      <c r="D929" s="8">
        <f>IF(C929="","",IFERROR(VLOOKUP(C929,'Categorias'!$A$2:$B$101,2,FALSE),"Não classificado"))</f>
        <v/>
      </c>
      <c r="E929" s="3" t="n"/>
      <c r="F929" s="3" t="n"/>
      <c r="G929" s="3" t="n"/>
      <c r="H929" s="3" t="n"/>
      <c r="I929" s="2" t="n"/>
      <c r="J929" s="5" t="n"/>
      <c r="K929" s="9">
        <f>IF(A929="","",TEXT(A929,"mm/yyyy"))</f>
        <v/>
      </c>
      <c r="L929" s="10">
        <f>IF(J929="","",IF(OR(H929="Pago",H929="Recebido"),J929,0))</f>
        <v/>
      </c>
      <c r="M929" s="3" t="n"/>
    </row>
    <row r="930">
      <c r="A930" s="2" t="n"/>
      <c r="B930" s="3" t="n"/>
      <c r="C930" s="3" t="n"/>
      <c r="D930" s="4">
        <f>IF(C930="","",IFERROR(VLOOKUP(C930,'Categorias'!$A$2:$B$101,2,FALSE),"Não classificado"))</f>
        <v/>
      </c>
      <c r="E930" s="3" t="n"/>
      <c r="F930" s="3" t="n"/>
      <c r="G930" s="3" t="n"/>
      <c r="H930" s="3" t="n"/>
      <c r="I930" s="2" t="n"/>
      <c r="J930" s="5" t="n"/>
      <c r="K930" s="6">
        <f>IF(A930="","",TEXT(A930,"mm/yyyy"))</f>
        <v/>
      </c>
      <c r="L930" s="7">
        <f>IF(J930="","",IF(OR(H930="Pago",H930="Recebido"),J930,0))</f>
        <v/>
      </c>
      <c r="M930" s="3" t="n"/>
    </row>
    <row r="931">
      <c r="A931" s="2" t="n"/>
      <c r="B931" s="3" t="n"/>
      <c r="C931" s="3" t="n"/>
      <c r="D931" s="8">
        <f>IF(C931="","",IFERROR(VLOOKUP(C931,'Categorias'!$A$2:$B$101,2,FALSE),"Não classificado"))</f>
        <v/>
      </c>
      <c r="E931" s="3" t="n"/>
      <c r="F931" s="3" t="n"/>
      <c r="G931" s="3" t="n"/>
      <c r="H931" s="3" t="n"/>
      <c r="I931" s="2" t="n"/>
      <c r="J931" s="5" t="n"/>
      <c r="K931" s="9">
        <f>IF(A931="","",TEXT(A931,"mm/yyyy"))</f>
        <v/>
      </c>
      <c r="L931" s="10">
        <f>IF(J931="","",IF(OR(H931="Pago",H931="Recebido"),J931,0))</f>
        <v/>
      </c>
      <c r="M931" s="3" t="n"/>
    </row>
    <row r="932">
      <c r="A932" s="2" t="n"/>
      <c r="B932" s="3" t="n"/>
      <c r="C932" s="3" t="n"/>
      <c r="D932" s="4">
        <f>IF(C932="","",IFERROR(VLOOKUP(C932,'Categorias'!$A$2:$B$101,2,FALSE),"Não classificado"))</f>
        <v/>
      </c>
      <c r="E932" s="3" t="n"/>
      <c r="F932" s="3" t="n"/>
      <c r="G932" s="3" t="n"/>
      <c r="H932" s="3" t="n"/>
      <c r="I932" s="2" t="n"/>
      <c r="J932" s="5" t="n"/>
      <c r="K932" s="6">
        <f>IF(A932="","",TEXT(A932,"mm/yyyy"))</f>
        <v/>
      </c>
      <c r="L932" s="7">
        <f>IF(J932="","",IF(OR(H932="Pago",H932="Recebido"),J932,0))</f>
        <v/>
      </c>
      <c r="M932" s="3" t="n"/>
    </row>
    <row r="933">
      <c r="A933" s="2" t="n"/>
      <c r="B933" s="3" t="n"/>
      <c r="C933" s="3" t="n"/>
      <c r="D933" s="8">
        <f>IF(C933="","",IFERROR(VLOOKUP(C933,'Categorias'!$A$2:$B$101,2,FALSE),"Não classificado"))</f>
        <v/>
      </c>
      <c r="E933" s="3" t="n"/>
      <c r="F933" s="3" t="n"/>
      <c r="G933" s="3" t="n"/>
      <c r="H933" s="3" t="n"/>
      <c r="I933" s="2" t="n"/>
      <c r="J933" s="5" t="n"/>
      <c r="K933" s="9">
        <f>IF(A933="","",TEXT(A933,"mm/yyyy"))</f>
        <v/>
      </c>
      <c r="L933" s="10">
        <f>IF(J933="","",IF(OR(H933="Pago",H933="Recebido"),J933,0))</f>
        <v/>
      </c>
      <c r="M933" s="3" t="n"/>
    </row>
    <row r="934">
      <c r="A934" s="2" t="n"/>
      <c r="B934" s="3" t="n"/>
      <c r="C934" s="3" t="n"/>
      <c r="D934" s="4">
        <f>IF(C934="","",IFERROR(VLOOKUP(C934,'Categorias'!$A$2:$B$101,2,FALSE),"Não classificado"))</f>
        <v/>
      </c>
      <c r="E934" s="3" t="n"/>
      <c r="F934" s="3" t="n"/>
      <c r="G934" s="3" t="n"/>
      <c r="H934" s="3" t="n"/>
      <c r="I934" s="2" t="n"/>
      <c r="J934" s="5" t="n"/>
      <c r="K934" s="6">
        <f>IF(A934="","",TEXT(A934,"mm/yyyy"))</f>
        <v/>
      </c>
      <c r="L934" s="7">
        <f>IF(J934="","",IF(OR(H934="Pago",H934="Recebido"),J934,0))</f>
        <v/>
      </c>
      <c r="M934" s="3" t="n"/>
    </row>
    <row r="935">
      <c r="A935" s="2" t="n"/>
      <c r="B935" s="3" t="n"/>
      <c r="C935" s="3" t="n"/>
      <c r="D935" s="8">
        <f>IF(C935="","",IFERROR(VLOOKUP(C935,'Categorias'!$A$2:$B$101,2,FALSE),"Não classificado"))</f>
        <v/>
      </c>
      <c r="E935" s="3" t="n"/>
      <c r="F935" s="3" t="n"/>
      <c r="G935" s="3" t="n"/>
      <c r="H935" s="3" t="n"/>
      <c r="I935" s="2" t="n"/>
      <c r="J935" s="5" t="n"/>
      <c r="K935" s="9">
        <f>IF(A935="","",TEXT(A935,"mm/yyyy"))</f>
        <v/>
      </c>
      <c r="L935" s="10">
        <f>IF(J935="","",IF(OR(H935="Pago",H935="Recebido"),J935,0))</f>
        <v/>
      </c>
      <c r="M935" s="3" t="n"/>
    </row>
    <row r="936">
      <c r="A936" s="2" t="n"/>
      <c r="B936" s="3" t="n"/>
      <c r="C936" s="3" t="n"/>
      <c r="D936" s="4">
        <f>IF(C936="","",IFERROR(VLOOKUP(C936,'Categorias'!$A$2:$B$101,2,FALSE),"Não classificado"))</f>
        <v/>
      </c>
      <c r="E936" s="3" t="n"/>
      <c r="F936" s="3" t="n"/>
      <c r="G936" s="3" t="n"/>
      <c r="H936" s="3" t="n"/>
      <c r="I936" s="2" t="n"/>
      <c r="J936" s="5" t="n"/>
      <c r="K936" s="6">
        <f>IF(A936="","",TEXT(A936,"mm/yyyy"))</f>
        <v/>
      </c>
      <c r="L936" s="7">
        <f>IF(J936="","",IF(OR(H936="Pago",H936="Recebido"),J936,0))</f>
        <v/>
      </c>
      <c r="M936" s="3" t="n"/>
    </row>
    <row r="937">
      <c r="A937" s="2" t="n"/>
      <c r="B937" s="3" t="n"/>
      <c r="C937" s="3" t="n"/>
      <c r="D937" s="8">
        <f>IF(C937="","",IFERROR(VLOOKUP(C937,'Categorias'!$A$2:$B$101,2,FALSE),"Não classificado"))</f>
        <v/>
      </c>
      <c r="E937" s="3" t="n"/>
      <c r="F937" s="3" t="n"/>
      <c r="G937" s="3" t="n"/>
      <c r="H937" s="3" t="n"/>
      <c r="I937" s="2" t="n"/>
      <c r="J937" s="5" t="n"/>
      <c r="K937" s="9">
        <f>IF(A937="","",TEXT(A937,"mm/yyyy"))</f>
        <v/>
      </c>
      <c r="L937" s="10">
        <f>IF(J937="","",IF(OR(H937="Pago",H937="Recebido"),J937,0))</f>
        <v/>
      </c>
      <c r="M937" s="3" t="n"/>
    </row>
    <row r="938">
      <c r="A938" s="2" t="n"/>
      <c r="B938" s="3" t="n"/>
      <c r="C938" s="3" t="n"/>
      <c r="D938" s="4">
        <f>IF(C938="","",IFERROR(VLOOKUP(C938,'Categorias'!$A$2:$B$101,2,FALSE),"Não classificado"))</f>
        <v/>
      </c>
      <c r="E938" s="3" t="n"/>
      <c r="F938" s="3" t="n"/>
      <c r="G938" s="3" t="n"/>
      <c r="H938" s="3" t="n"/>
      <c r="I938" s="2" t="n"/>
      <c r="J938" s="5" t="n"/>
      <c r="K938" s="6">
        <f>IF(A938="","",TEXT(A938,"mm/yyyy"))</f>
        <v/>
      </c>
      <c r="L938" s="7">
        <f>IF(J938="","",IF(OR(H938="Pago",H938="Recebido"),J938,0))</f>
        <v/>
      </c>
      <c r="M938" s="3" t="n"/>
    </row>
    <row r="939">
      <c r="A939" s="2" t="n"/>
      <c r="B939" s="3" t="n"/>
      <c r="C939" s="3" t="n"/>
      <c r="D939" s="8">
        <f>IF(C939="","",IFERROR(VLOOKUP(C939,'Categorias'!$A$2:$B$101,2,FALSE),"Não classificado"))</f>
        <v/>
      </c>
      <c r="E939" s="3" t="n"/>
      <c r="F939" s="3" t="n"/>
      <c r="G939" s="3" t="n"/>
      <c r="H939" s="3" t="n"/>
      <c r="I939" s="2" t="n"/>
      <c r="J939" s="5" t="n"/>
      <c r="K939" s="9">
        <f>IF(A939="","",TEXT(A939,"mm/yyyy"))</f>
        <v/>
      </c>
      <c r="L939" s="10">
        <f>IF(J939="","",IF(OR(H939="Pago",H939="Recebido"),J939,0))</f>
        <v/>
      </c>
      <c r="M939" s="3" t="n"/>
    </row>
    <row r="940">
      <c r="A940" s="2" t="n"/>
      <c r="B940" s="3" t="n"/>
      <c r="C940" s="3" t="n"/>
      <c r="D940" s="4">
        <f>IF(C940="","",IFERROR(VLOOKUP(C940,'Categorias'!$A$2:$B$101,2,FALSE),"Não classificado"))</f>
        <v/>
      </c>
      <c r="E940" s="3" t="n"/>
      <c r="F940" s="3" t="n"/>
      <c r="G940" s="3" t="n"/>
      <c r="H940" s="3" t="n"/>
      <c r="I940" s="2" t="n"/>
      <c r="J940" s="5" t="n"/>
      <c r="K940" s="6">
        <f>IF(A940="","",TEXT(A940,"mm/yyyy"))</f>
        <v/>
      </c>
      <c r="L940" s="7">
        <f>IF(J940="","",IF(OR(H940="Pago",H940="Recebido"),J940,0))</f>
        <v/>
      </c>
      <c r="M940" s="3" t="n"/>
    </row>
    <row r="941">
      <c r="A941" s="2" t="n"/>
      <c r="B941" s="3" t="n"/>
      <c r="C941" s="3" t="n"/>
      <c r="D941" s="8">
        <f>IF(C941="","",IFERROR(VLOOKUP(C941,'Categorias'!$A$2:$B$101,2,FALSE),"Não classificado"))</f>
        <v/>
      </c>
      <c r="E941" s="3" t="n"/>
      <c r="F941" s="3" t="n"/>
      <c r="G941" s="3" t="n"/>
      <c r="H941" s="3" t="n"/>
      <c r="I941" s="2" t="n"/>
      <c r="J941" s="5" t="n"/>
      <c r="K941" s="9">
        <f>IF(A941="","",TEXT(A941,"mm/yyyy"))</f>
        <v/>
      </c>
      <c r="L941" s="10">
        <f>IF(J941="","",IF(OR(H941="Pago",H941="Recebido"),J941,0))</f>
        <v/>
      </c>
      <c r="M941" s="3" t="n"/>
    </row>
    <row r="942">
      <c r="A942" s="2" t="n"/>
      <c r="B942" s="3" t="n"/>
      <c r="C942" s="3" t="n"/>
      <c r="D942" s="4">
        <f>IF(C942="","",IFERROR(VLOOKUP(C942,'Categorias'!$A$2:$B$101,2,FALSE),"Não classificado"))</f>
        <v/>
      </c>
      <c r="E942" s="3" t="n"/>
      <c r="F942" s="3" t="n"/>
      <c r="G942" s="3" t="n"/>
      <c r="H942" s="3" t="n"/>
      <c r="I942" s="2" t="n"/>
      <c r="J942" s="5" t="n"/>
      <c r="K942" s="6">
        <f>IF(A942="","",TEXT(A942,"mm/yyyy"))</f>
        <v/>
      </c>
      <c r="L942" s="7">
        <f>IF(J942="","",IF(OR(H942="Pago",H942="Recebido"),J942,0))</f>
        <v/>
      </c>
      <c r="M942" s="3" t="n"/>
    </row>
    <row r="943">
      <c r="A943" s="2" t="n"/>
      <c r="B943" s="3" t="n"/>
      <c r="C943" s="3" t="n"/>
      <c r="D943" s="8">
        <f>IF(C943="","",IFERROR(VLOOKUP(C943,'Categorias'!$A$2:$B$101,2,FALSE),"Não classificado"))</f>
        <v/>
      </c>
      <c r="E943" s="3" t="n"/>
      <c r="F943" s="3" t="n"/>
      <c r="G943" s="3" t="n"/>
      <c r="H943" s="3" t="n"/>
      <c r="I943" s="2" t="n"/>
      <c r="J943" s="5" t="n"/>
      <c r="K943" s="9">
        <f>IF(A943="","",TEXT(A943,"mm/yyyy"))</f>
        <v/>
      </c>
      <c r="L943" s="10">
        <f>IF(J943="","",IF(OR(H943="Pago",H943="Recebido"),J943,0))</f>
        <v/>
      </c>
      <c r="M943" s="3" t="n"/>
    </row>
    <row r="944">
      <c r="A944" s="2" t="n"/>
      <c r="B944" s="3" t="n"/>
      <c r="C944" s="3" t="n"/>
      <c r="D944" s="4">
        <f>IF(C944="","",IFERROR(VLOOKUP(C944,'Categorias'!$A$2:$B$101,2,FALSE),"Não classificado"))</f>
        <v/>
      </c>
      <c r="E944" s="3" t="n"/>
      <c r="F944" s="3" t="n"/>
      <c r="G944" s="3" t="n"/>
      <c r="H944" s="3" t="n"/>
      <c r="I944" s="2" t="n"/>
      <c r="J944" s="5" t="n"/>
      <c r="K944" s="6">
        <f>IF(A944="","",TEXT(A944,"mm/yyyy"))</f>
        <v/>
      </c>
      <c r="L944" s="7">
        <f>IF(J944="","",IF(OR(H944="Pago",H944="Recebido"),J944,0))</f>
        <v/>
      </c>
      <c r="M944" s="3" t="n"/>
    </row>
    <row r="945">
      <c r="A945" s="2" t="n"/>
      <c r="B945" s="3" t="n"/>
      <c r="C945" s="3" t="n"/>
      <c r="D945" s="8">
        <f>IF(C945="","",IFERROR(VLOOKUP(C945,'Categorias'!$A$2:$B$101,2,FALSE),"Não classificado"))</f>
        <v/>
      </c>
      <c r="E945" s="3" t="n"/>
      <c r="F945" s="3" t="n"/>
      <c r="G945" s="3" t="n"/>
      <c r="H945" s="3" t="n"/>
      <c r="I945" s="2" t="n"/>
      <c r="J945" s="5" t="n"/>
      <c r="K945" s="9">
        <f>IF(A945="","",TEXT(A945,"mm/yyyy"))</f>
        <v/>
      </c>
      <c r="L945" s="10">
        <f>IF(J945="","",IF(OR(H945="Pago",H945="Recebido"),J945,0))</f>
        <v/>
      </c>
      <c r="M945" s="3" t="n"/>
    </row>
    <row r="946">
      <c r="A946" s="2" t="n"/>
      <c r="B946" s="3" t="n"/>
      <c r="C946" s="3" t="n"/>
      <c r="D946" s="4">
        <f>IF(C946="","",IFERROR(VLOOKUP(C946,'Categorias'!$A$2:$B$101,2,FALSE),"Não classificado"))</f>
        <v/>
      </c>
      <c r="E946" s="3" t="n"/>
      <c r="F946" s="3" t="n"/>
      <c r="G946" s="3" t="n"/>
      <c r="H946" s="3" t="n"/>
      <c r="I946" s="2" t="n"/>
      <c r="J946" s="5" t="n"/>
      <c r="K946" s="6">
        <f>IF(A946="","",TEXT(A946,"mm/yyyy"))</f>
        <v/>
      </c>
      <c r="L946" s="7">
        <f>IF(J946="","",IF(OR(H946="Pago",H946="Recebido"),J946,0))</f>
        <v/>
      </c>
      <c r="M946" s="3" t="n"/>
    </row>
    <row r="947">
      <c r="A947" s="2" t="n"/>
      <c r="B947" s="3" t="n"/>
      <c r="C947" s="3" t="n"/>
      <c r="D947" s="8">
        <f>IF(C947="","",IFERROR(VLOOKUP(C947,'Categorias'!$A$2:$B$101,2,FALSE),"Não classificado"))</f>
        <v/>
      </c>
      <c r="E947" s="3" t="n"/>
      <c r="F947" s="3" t="n"/>
      <c r="G947" s="3" t="n"/>
      <c r="H947" s="3" t="n"/>
      <c r="I947" s="2" t="n"/>
      <c r="J947" s="5" t="n"/>
      <c r="K947" s="9">
        <f>IF(A947="","",TEXT(A947,"mm/yyyy"))</f>
        <v/>
      </c>
      <c r="L947" s="10">
        <f>IF(J947="","",IF(OR(H947="Pago",H947="Recebido"),J947,0))</f>
        <v/>
      </c>
      <c r="M947" s="3" t="n"/>
    </row>
    <row r="948">
      <c r="A948" s="2" t="n"/>
      <c r="B948" s="3" t="n"/>
      <c r="C948" s="3" t="n"/>
      <c r="D948" s="4">
        <f>IF(C948="","",IFERROR(VLOOKUP(C948,'Categorias'!$A$2:$B$101,2,FALSE),"Não classificado"))</f>
        <v/>
      </c>
      <c r="E948" s="3" t="n"/>
      <c r="F948" s="3" t="n"/>
      <c r="G948" s="3" t="n"/>
      <c r="H948" s="3" t="n"/>
      <c r="I948" s="2" t="n"/>
      <c r="J948" s="5" t="n"/>
      <c r="K948" s="6">
        <f>IF(A948="","",TEXT(A948,"mm/yyyy"))</f>
        <v/>
      </c>
      <c r="L948" s="7">
        <f>IF(J948="","",IF(OR(H948="Pago",H948="Recebido"),J948,0))</f>
        <v/>
      </c>
      <c r="M948" s="3" t="n"/>
    </row>
    <row r="949">
      <c r="A949" s="2" t="n"/>
      <c r="B949" s="3" t="n"/>
      <c r="C949" s="3" t="n"/>
      <c r="D949" s="8">
        <f>IF(C949="","",IFERROR(VLOOKUP(C949,'Categorias'!$A$2:$B$101,2,FALSE),"Não classificado"))</f>
        <v/>
      </c>
      <c r="E949" s="3" t="n"/>
      <c r="F949" s="3" t="n"/>
      <c r="G949" s="3" t="n"/>
      <c r="H949" s="3" t="n"/>
      <c r="I949" s="2" t="n"/>
      <c r="J949" s="5" t="n"/>
      <c r="K949" s="9">
        <f>IF(A949="","",TEXT(A949,"mm/yyyy"))</f>
        <v/>
      </c>
      <c r="L949" s="10">
        <f>IF(J949="","",IF(OR(H949="Pago",H949="Recebido"),J949,0))</f>
        <v/>
      </c>
      <c r="M949" s="3" t="n"/>
    </row>
    <row r="950">
      <c r="A950" s="2" t="n"/>
      <c r="B950" s="3" t="n"/>
      <c r="C950" s="3" t="n"/>
      <c r="D950" s="4">
        <f>IF(C950="","",IFERROR(VLOOKUP(C950,'Categorias'!$A$2:$B$101,2,FALSE),"Não classificado"))</f>
        <v/>
      </c>
      <c r="E950" s="3" t="n"/>
      <c r="F950" s="3" t="n"/>
      <c r="G950" s="3" t="n"/>
      <c r="H950" s="3" t="n"/>
      <c r="I950" s="2" t="n"/>
      <c r="J950" s="5" t="n"/>
      <c r="K950" s="6">
        <f>IF(A950="","",TEXT(A950,"mm/yyyy"))</f>
        <v/>
      </c>
      <c r="L950" s="7">
        <f>IF(J950="","",IF(OR(H950="Pago",H950="Recebido"),J950,0))</f>
        <v/>
      </c>
      <c r="M950" s="3" t="n"/>
    </row>
    <row r="951">
      <c r="A951" s="2" t="n"/>
      <c r="B951" s="3" t="n"/>
      <c r="C951" s="3" t="n"/>
      <c r="D951" s="8">
        <f>IF(C951="","",IFERROR(VLOOKUP(C951,'Categorias'!$A$2:$B$101,2,FALSE),"Não classificado"))</f>
        <v/>
      </c>
      <c r="E951" s="3" t="n"/>
      <c r="F951" s="3" t="n"/>
      <c r="G951" s="3" t="n"/>
      <c r="H951" s="3" t="n"/>
      <c r="I951" s="2" t="n"/>
      <c r="J951" s="5" t="n"/>
      <c r="K951" s="9">
        <f>IF(A951="","",TEXT(A951,"mm/yyyy"))</f>
        <v/>
      </c>
      <c r="L951" s="10">
        <f>IF(J951="","",IF(OR(H951="Pago",H951="Recebido"),J951,0))</f>
        <v/>
      </c>
      <c r="M951" s="3" t="n"/>
    </row>
    <row r="952">
      <c r="A952" s="2" t="n"/>
      <c r="B952" s="3" t="n"/>
      <c r="C952" s="3" t="n"/>
      <c r="D952" s="4">
        <f>IF(C952="","",IFERROR(VLOOKUP(C952,'Categorias'!$A$2:$B$101,2,FALSE),"Não classificado"))</f>
        <v/>
      </c>
      <c r="E952" s="3" t="n"/>
      <c r="F952" s="3" t="n"/>
      <c r="G952" s="3" t="n"/>
      <c r="H952" s="3" t="n"/>
      <c r="I952" s="2" t="n"/>
      <c r="J952" s="5" t="n"/>
      <c r="K952" s="6">
        <f>IF(A952="","",TEXT(A952,"mm/yyyy"))</f>
        <v/>
      </c>
      <c r="L952" s="7">
        <f>IF(J952="","",IF(OR(H952="Pago",H952="Recebido"),J952,0))</f>
        <v/>
      </c>
      <c r="M952" s="3" t="n"/>
    </row>
    <row r="953">
      <c r="A953" s="2" t="n"/>
      <c r="B953" s="3" t="n"/>
      <c r="C953" s="3" t="n"/>
      <c r="D953" s="8">
        <f>IF(C953="","",IFERROR(VLOOKUP(C953,'Categorias'!$A$2:$B$101,2,FALSE),"Não classificado"))</f>
        <v/>
      </c>
      <c r="E953" s="3" t="n"/>
      <c r="F953" s="3" t="n"/>
      <c r="G953" s="3" t="n"/>
      <c r="H953" s="3" t="n"/>
      <c r="I953" s="2" t="n"/>
      <c r="J953" s="5" t="n"/>
      <c r="K953" s="9">
        <f>IF(A953="","",TEXT(A953,"mm/yyyy"))</f>
        <v/>
      </c>
      <c r="L953" s="10">
        <f>IF(J953="","",IF(OR(H953="Pago",H953="Recebido"),J953,0))</f>
        <v/>
      </c>
      <c r="M953" s="3" t="n"/>
    </row>
    <row r="954">
      <c r="A954" s="2" t="n"/>
      <c r="B954" s="3" t="n"/>
      <c r="C954" s="3" t="n"/>
      <c r="D954" s="4">
        <f>IF(C954="","",IFERROR(VLOOKUP(C954,'Categorias'!$A$2:$B$101,2,FALSE),"Não classificado"))</f>
        <v/>
      </c>
      <c r="E954" s="3" t="n"/>
      <c r="F954" s="3" t="n"/>
      <c r="G954" s="3" t="n"/>
      <c r="H954" s="3" t="n"/>
      <c r="I954" s="2" t="n"/>
      <c r="J954" s="5" t="n"/>
      <c r="K954" s="6">
        <f>IF(A954="","",TEXT(A954,"mm/yyyy"))</f>
        <v/>
      </c>
      <c r="L954" s="7">
        <f>IF(J954="","",IF(OR(H954="Pago",H954="Recebido"),J954,0))</f>
        <v/>
      </c>
      <c r="M954" s="3" t="n"/>
    </row>
    <row r="955">
      <c r="A955" s="2" t="n"/>
      <c r="B955" s="3" t="n"/>
      <c r="C955" s="3" t="n"/>
      <c r="D955" s="8">
        <f>IF(C955="","",IFERROR(VLOOKUP(C955,'Categorias'!$A$2:$B$101,2,FALSE),"Não classificado"))</f>
        <v/>
      </c>
      <c r="E955" s="3" t="n"/>
      <c r="F955" s="3" t="n"/>
      <c r="G955" s="3" t="n"/>
      <c r="H955" s="3" t="n"/>
      <c r="I955" s="2" t="n"/>
      <c r="J955" s="5" t="n"/>
      <c r="K955" s="9">
        <f>IF(A955="","",TEXT(A955,"mm/yyyy"))</f>
        <v/>
      </c>
      <c r="L955" s="10">
        <f>IF(J955="","",IF(OR(H955="Pago",H955="Recebido"),J955,0))</f>
        <v/>
      </c>
      <c r="M955" s="3" t="n"/>
    </row>
    <row r="956">
      <c r="A956" s="2" t="n"/>
      <c r="B956" s="3" t="n"/>
      <c r="C956" s="3" t="n"/>
      <c r="D956" s="4">
        <f>IF(C956="","",IFERROR(VLOOKUP(C956,'Categorias'!$A$2:$B$101,2,FALSE),"Não classificado"))</f>
        <v/>
      </c>
      <c r="E956" s="3" t="n"/>
      <c r="F956" s="3" t="n"/>
      <c r="G956" s="3" t="n"/>
      <c r="H956" s="3" t="n"/>
      <c r="I956" s="2" t="n"/>
      <c r="J956" s="5" t="n"/>
      <c r="K956" s="6">
        <f>IF(A956="","",TEXT(A956,"mm/yyyy"))</f>
        <v/>
      </c>
      <c r="L956" s="7">
        <f>IF(J956="","",IF(OR(H956="Pago",H956="Recebido"),J956,0))</f>
        <v/>
      </c>
      <c r="M956" s="3" t="n"/>
    </row>
    <row r="957">
      <c r="A957" s="2" t="n"/>
      <c r="B957" s="3" t="n"/>
      <c r="C957" s="3" t="n"/>
      <c r="D957" s="8">
        <f>IF(C957="","",IFERROR(VLOOKUP(C957,'Categorias'!$A$2:$B$101,2,FALSE),"Não classificado"))</f>
        <v/>
      </c>
      <c r="E957" s="3" t="n"/>
      <c r="F957" s="3" t="n"/>
      <c r="G957" s="3" t="n"/>
      <c r="H957" s="3" t="n"/>
      <c r="I957" s="2" t="n"/>
      <c r="J957" s="5" t="n"/>
      <c r="K957" s="9">
        <f>IF(A957="","",TEXT(A957,"mm/yyyy"))</f>
        <v/>
      </c>
      <c r="L957" s="10">
        <f>IF(J957="","",IF(OR(H957="Pago",H957="Recebido"),J957,0))</f>
        <v/>
      </c>
      <c r="M957" s="3" t="n"/>
    </row>
    <row r="958">
      <c r="A958" s="2" t="n"/>
      <c r="B958" s="3" t="n"/>
      <c r="C958" s="3" t="n"/>
      <c r="D958" s="4">
        <f>IF(C958="","",IFERROR(VLOOKUP(C958,'Categorias'!$A$2:$B$101,2,FALSE),"Não classificado"))</f>
        <v/>
      </c>
      <c r="E958" s="3" t="n"/>
      <c r="F958" s="3" t="n"/>
      <c r="G958" s="3" t="n"/>
      <c r="H958" s="3" t="n"/>
      <c r="I958" s="2" t="n"/>
      <c r="J958" s="5" t="n"/>
      <c r="K958" s="6">
        <f>IF(A958="","",TEXT(A958,"mm/yyyy"))</f>
        <v/>
      </c>
      <c r="L958" s="7">
        <f>IF(J958="","",IF(OR(H958="Pago",H958="Recebido"),J958,0))</f>
        <v/>
      </c>
      <c r="M958" s="3" t="n"/>
    </row>
    <row r="959">
      <c r="A959" s="2" t="n"/>
      <c r="B959" s="3" t="n"/>
      <c r="C959" s="3" t="n"/>
      <c r="D959" s="8">
        <f>IF(C959="","",IFERROR(VLOOKUP(C959,'Categorias'!$A$2:$B$101,2,FALSE),"Não classificado"))</f>
        <v/>
      </c>
      <c r="E959" s="3" t="n"/>
      <c r="F959" s="3" t="n"/>
      <c r="G959" s="3" t="n"/>
      <c r="H959" s="3" t="n"/>
      <c r="I959" s="2" t="n"/>
      <c r="J959" s="5" t="n"/>
      <c r="K959" s="9">
        <f>IF(A959="","",TEXT(A959,"mm/yyyy"))</f>
        <v/>
      </c>
      <c r="L959" s="10">
        <f>IF(J959="","",IF(OR(H959="Pago",H959="Recebido"),J959,0))</f>
        <v/>
      </c>
      <c r="M959" s="3" t="n"/>
    </row>
    <row r="960">
      <c r="A960" s="2" t="n"/>
      <c r="B960" s="3" t="n"/>
      <c r="C960" s="3" t="n"/>
      <c r="D960" s="4">
        <f>IF(C960="","",IFERROR(VLOOKUP(C960,'Categorias'!$A$2:$B$101,2,FALSE),"Não classificado"))</f>
        <v/>
      </c>
      <c r="E960" s="3" t="n"/>
      <c r="F960" s="3" t="n"/>
      <c r="G960" s="3" t="n"/>
      <c r="H960" s="3" t="n"/>
      <c r="I960" s="2" t="n"/>
      <c r="J960" s="5" t="n"/>
      <c r="K960" s="6">
        <f>IF(A960="","",TEXT(A960,"mm/yyyy"))</f>
        <v/>
      </c>
      <c r="L960" s="7">
        <f>IF(J960="","",IF(OR(H960="Pago",H960="Recebido"),J960,0))</f>
        <v/>
      </c>
      <c r="M960" s="3" t="n"/>
    </row>
    <row r="961">
      <c r="A961" s="2" t="n"/>
      <c r="B961" s="3" t="n"/>
      <c r="C961" s="3" t="n"/>
      <c r="D961" s="8">
        <f>IF(C961="","",IFERROR(VLOOKUP(C961,'Categorias'!$A$2:$B$101,2,FALSE),"Não classificado"))</f>
        <v/>
      </c>
      <c r="E961" s="3" t="n"/>
      <c r="F961" s="3" t="n"/>
      <c r="G961" s="3" t="n"/>
      <c r="H961" s="3" t="n"/>
      <c r="I961" s="2" t="n"/>
      <c r="J961" s="5" t="n"/>
      <c r="K961" s="9">
        <f>IF(A961="","",TEXT(A961,"mm/yyyy"))</f>
        <v/>
      </c>
      <c r="L961" s="10">
        <f>IF(J961="","",IF(OR(H961="Pago",H961="Recebido"),J961,0))</f>
        <v/>
      </c>
      <c r="M961" s="3" t="n"/>
    </row>
    <row r="962">
      <c r="A962" s="2" t="n"/>
      <c r="B962" s="3" t="n"/>
      <c r="C962" s="3" t="n"/>
      <c r="D962" s="4">
        <f>IF(C962="","",IFERROR(VLOOKUP(C962,'Categorias'!$A$2:$B$101,2,FALSE),"Não classificado"))</f>
        <v/>
      </c>
      <c r="E962" s="3" t="n"/>
      <c r="F962" s="3" t="n"/>
      <c r="G962" s="3" t="n"/>
      <c r="H962" s="3" t="n"/>
      <c r="I962" s="2" t="n"/>
      <c r="J962" s="5" t="n"/>
      <c r="K962" s="6">
        <f>IF(A962="","",TEXT(A962,"mm/yyyy"))</f>
        <v/>
      </c>
      <c r="L962" s="7">
        <f>IF(J962="","",IF(OR(H962="Pago",H962="Recebido"),J962,0))</f>
        <v/>
      </c>
      <c r="M962" s="3" t="n"/>
    </row>
    <row r="963">
      <c r="A963" s="2" t="n"/>
      <c r="B963" s="3" t="n"/>
      <c r="C963" s="3" t="n"/>
      <c r="D963" s="8">
        <f>IF(C963="","",IFERROR(VLOOKUP(C963,'Categorias'!$A$2:$B$101,2,FALSE),"Não classificado"))</f>
        <v/>
      </c>
      <c r="E963" s="3" t="n"/>
      <c r="F963" s="3" t="n"/>
      <c r="G963" s="3" t="n"/>
      <c r="H963" s="3" t="n"/>
      <c r="I963" s="2" t="n"/>
      <c r="J963" s="5" t="n"/>
      <c r="K963" s="9">
        <f>IF(A963="","",TEXT(A963,"mm/yyyy"))</f>
        <v/>
      </c>
      <c r="L963" s="10">
        <f>IF(J963="","",IF(OR(H963="Pago",H963="Recebido"),J963,0))</f>
        <v/>
      </c>
      <c r="M963" s="3" t="n"/>
    </row>
    <row r="964">
      <c r="A964" s="2" t="n"/>
      <c r="B964" s="3" t="n"/>
      <c r="C964" s="3" t="n"/>
      <c r="D964" s="4">
        <f>IF(C964="","",IFERROR(VLOOKUP(C964,'Categorias'!$A$2:$B$101,2,FALSE),"Não classificado"))</f>
        <v/>
      </c>
      <c r="E964" s="3" t="n"/>
      <c r="F964" s="3" t="n"/>
      <c r="G964" s="3" t="n"/>
      <c r="H964" s="3" t="n"/>
      <c r="I964" s="2" t="n"/>
      <c r="J964" s="5" t="n"/>
      <c r="K964" s="6">
        <f>IF(A964="","",TEXT(A964,"mm/yyyy"))</f>
        <v/>
      </c>
      <c r="L964" s="7">
        <f>IF(J964="","",IF(OR(H964="Pago",H964="Recebido"),J964,0))</f>
        <v/>
      </c>
      <c r="M964" s="3" t="n"/>
    </row>
    <row r="965">
      <c r="A965" s="2" t="n"/>
      <c r="B965" s="3" t="n"/>
      <c r="C965" s="3" t="n"/>
      <c r="D965" s="8">
        <f>IF(C965="","",IFERROR(VLOOKUP(C965,'Categorias'!$A$2:$B$101,2,FALSE),"Não classificado"))</f>
        <v/>
      </c>
      <c r="E965" s="3" t="n"/>
      <c r="F965" s="3" t="n"/>
      <c r="G965" s="3" t="n"/>
      <c r="H965" s="3" t="n"/>
      <c r="I965" s="2" t="n"/>
      <c r="J965" s="5" t="n"/>
      <c r="K965" s="9">
        <f>IF(A965="","",TEXT(A965,"mm/yyyy"))</f>
        <v/>
      </c>
      <c r="L965" s="10">
        <f>IF(J965="","",IF(OR(H965="Pago",H965="Recebido"),J965,0))</f>
        <v/>
      </c>
      <c r="M965" s="3" t="n"/>
    </row>
    <row r="966">
      <c r="A966" s="2" t="n"/>
      <c r="B966" s="3" t="n"/>
      <c r="C966" s="3" t="n"/>
      <c r="D966" s="4">
        <f>IF(C966="","",IFERROR(VLOOKUP(C966,'Categorias'!$A$2:$B$101,2,FALSE),"Não classificado"))</f>
        <v/>
      </c>
      <c r="E966" s="3" t="n"/>
      <c r="F966" s="3" t="n"/>
      <c r="G966" s="3" t="n"/>
      <c r="H966" s="3" t="n"/>
      <c r="I966" s="2" t="n"/>
      <c r="J966" s="5" t="n"/>
      <c r="K966" s="6">
        <f>IF(A966="","",TEXT(A966,"mm/yyyy"))</f>
        <v/>
      </c>
      <c r="L966" s="7">
        <f>IF(J966="","",IF(OR(H966="Pago",H966="Recebido"),J966,0))</f>
        <v/>
      </c>
      <c r="M966" s="3" t="n"/>
    </row>
    <row r="967">
      <c r="A967" s="2" t="n"/>
      <c r="B967" s="3" t="n"/>
      <c r="C967" s="3" t="n"/>
      <c r="D967" s="8">
        <f>IF(C967="","",IFERROR(VLOOKUP(C967,'Categorias'!$A$2:$B$101,2,FALSE),"Não classificado"))</f>
        <v/>
      </c>
      <c r="E967" s="3" t="n"/>
      <c r="F967" s="3" t="n"/>
      <c r="G967" s="3" t="n"/>
      <c r="H967" s="3" t="n"/>
      <c r="I967" s="2" t="n"/>
      <c r="J967" s="5" t="n"/>
      <c r="K967" s="9">
        <f>IF(A967="","",TEXT(A967,"mm/yyyy"))</f>
        <v/>
      </c>
      <c r="L967" s="10">
        <f>IF(J967="","",IF(OR(H967="Pago",H967="Recebido"),J967,0))</f>
        <v/>
      </c>
      <c r="M967" s="3" t="n"/>
    </row>
    <row r="968">
      <c r="A968" s="2" t="n"/>
      <c r="B968" s="3" t="n"/>
      <c r="C968" s="3" t="n"/>
      <c r="D968" s="4">
        <f>IF(C968="","",IFERROR(VLOOKUP(C968,'Categorias'!$A$2:$B$101,2,FALSE),"Não classificado"))</f>
        <v/>
      </c>
      <c r="E968" s="3" t="n"/>
      <c r="F968" s="3" t="n"/>
      <c r="G968" s="3" t="n"/>
      <c r="H968" s="3" t="n"/>
      <c r="I968" s="2" t="n"/>
      <c r="J968" s="5" t="n"/>
      <c r="K968" s="6">
        <f>IF(A968="","",TEXT(A968,"mm/yyyy"))</f>
        <v/>
      </c>
      <c r="L968" s="7">
        <f>IF(J968="","",IF(OR(H968="Pago",H968="Recebido"),J968,0))</f>
        <v/>
      </c>
      <c r="M968" s="3" t="n"/>
    </row>
    <row r="969">
      <c r="A969" s="2" t="n"/>
      <c r="B969" s="3" t="n"/>
      <c r="C969" s="3" t="n"/>
      <c r="D969" s="8">
        <f>IF(C969="","",IFERROR(VLOOKUP(C969,'Categorias'!$A$2:$B$101,2,FALSE),"Não classificado"))</f>
        <v/>
      </c>
      <c r="E969" s="3" t="n"/>
      <c r="F969" s="3" t="n"/>
      <c r="G969" s="3" t="n"/>
      <c r="H969" s="3" t="n"/>
      <c r="I969" s="2" t="n"/>
      <c r="J969" s="5" t="n"/>
      <c r="K969" s="9">
        <f>IF(A969="","",TEXT(A969,"mm/yyyy"))</f>
        <v/>
      </c>
      <c r="L969" s="10">
        <f>IF(J969="","",IF(OR(H969="Pago",H969="Recebido"),J969,0))</f>
        <v/>
      </c>
      <c r="M969" s="3" t="n"/>
    </row>
    <row r="970">
      <c r="A970" s="2" t="n"/>
      <c r="B970" s="3" t="n"/>
      <c r="C970" s="3" t="n"/>
      <c r="D970" s="4">
        <f>IF(C970="","",IFERROR(VLOOKUP(C970,'Categorias'!$A$2:$B$101,2,FALSE),"Não classificado"))</f>
        <v/>
      </c>
      <c r="E970" s="3" t="n"/>
      <c r="F970" s="3" t="n"/>
      <c r="G970" s="3" t="n"/>
      <c r="H970" s="3" t="n"/>
      <c r="I970" s="2" t="n"/>
      <c r="J970" s="5" t="n"/>
      <c r="K970" s="6">
        <f>IF(A970="","",TEXT(A970,"mm/yyyy"))</f>
        <v/>
      </c>
      <c r="L970" s="7">
        <f>IF(J970="","",IF(OR(H970="Pago",H970="Recebido"),J970,0))</f>
        <v/>
      </c>
      <c r="M970" s="3" t="n"/>
    </row>
    <row r="971">
      <c r="A971" s="2" t="n"/>
      <c r="B971" s="3" t="n"/>
      <c r="C971" s="3" t="n"/>
      <c r="D971" s="8">
        <f>IF(C971="","",IFERROR(VLOOKUP(C971,'Categorias'!$A$2:$B$101,2,FALSE),"Não classificado"))</f>
        <v/>
      </c>
      <c r="E971" s="3" t="n"/>
      <c r="F971" s="3" t="n"/>
      <c r="G971" s="3" t="n"/>
      <c r="H971" s="3" t="n"/>
      <c r="I971" s="2" t="n"/>
      <c r="J971" s="5" t="n"/>
      <c r="K971" s="9">
        <f>IF(A971="","",TEXT(A971,"mm/yyyy"))</f>
        <v/>
      </c>
      <c r="L971" s="10">
        <f>IF(J971="","",IF(OR(H971="Pago",H971="Recebido"),J971,0))</f>
        <v/>
      </c>
      <c r="M971" s="3" t="n"/>
    </row>
    <row r="972">
      <c r="A972" s="2" t="n"/>
      <c r="B972" s="3" t="n"/>
      <c r="C972" s="3" t="n"/>
      <c r="D972" s="4">
        <f>IF(C972="","",IFERROR(VLOOKUP(C972,'Categorias'!$A$2:$B$101,2,FALSE),"Não classificado"))</f>
        <v/>
      </c>
      <c r="E972" s="3" t="n"/>
      <c r="F972" s="3" t="n"/>
      <c r="G972" s="3" t="n"/>
      <c r="H972" s="3" t="n"/>
      <c r="I972" s="2" t="n"/>
      <c r="J972" s="5" t="n"/>
      <c r="K972" s="6">
        <f>IF(A972="","",TEXT(A972,"mm/yyyy"))</f>
        <v/>
      </c>
      <c r="L972" s="7">
        <f>IF(J972="","",IF(OR(H972="Pago",H972="Recebido"),J972,0))</f>
        <v/>
      </c>
      <c r="M972" s="3" t="n"/>
    </row>
    <row r="973">
      <c r="A973" s="2" t="n"/>
      <c r="B973" s="3" t="n"/>
      <c r="C973" s="3" t="n"/>
      <c r="D973" s="8">
        <f>IF(C973="","",IFERROR(VLOOKUP(C973,'Categorias'!$A$2:$B$101,2,FALSE),"Não classificado"))</f>
        <v/>
      </c>
      <c r="E973" s="3" t="n"/>
      <c r="F973" s="3" t="n"/>
      <c r="G973" s="3" t="n"/>
      <c r="H973" s="3" t="n"/>
      <c r="I973" s="2" t="n"/>
      <c r="J973" s="5" t="n"/>
      <c r="K973" s="9">
        <f>IF(A973="","",TEXT(A973,"mm/yyyy"))</f>
        <v/>
      </c>
      <c r="L973" s="10">
        <f>IF(J973="","",IF(OR(H973="Pago",H973="Recebido"),J973,0))</f>
        <v/>
      </c>
      <c r="M973" s="3" t="n"/>
    </row>
    <row r="974">
      <c r="A974" s="2" t="n"/>
      <c r="B974" s="3" t="n"/>
      <c r="C974" s="3" t="n"/>
      <c r="D974" s="4">
        <f>IF(C974="","",IFERROR(VLOOKUP(C974,'Categorias'!$A$2:$B$101,2,FALSE),"Não classificado"))</f>
        <v/>
      </c>
      <c r="E974" s="3" t="n"/>
      <c r="F974" s="3" t="n"/>
      <c r="G974" s="3" t="n"/>
      <c r="H974" s="3" t="n"/>
      <c r="I974" s="2" t="n"/>
      <c r="J974" s="5" t="n"/>
      <c r="K974" s="6">
        <f>IF(A974="","",TEXT(A974,"mm/yyyy"))</f>
        <v/>
      </c>
      <c r="L974" s="7">
        <f>IF(J974="","",IF(OR(H974="Pago",H974="Recebido"),J974,0))</f>
        <v/>
      </c>
      <c r="M974" s="3" t="n"/>
    </row>
    <row r="975">
      <c r="A975" s="2" t="n"/>
      <c r="B975" s="3" t="n"/>
      <c r="C975" s="3" t="n"/>
      <c r="D975" s="8">
        <f>IF(C975="","",IFERROR(VLOOKUP(C975,'Categorias'!$A$2:$B$101,2,FALSE),"Não classificado"))</f>
        <v/>
      </c>
      <c r="E975" s="3" t="n"/>
      <c r="F975" s="3" t="n"/>
      <c r="G975" s="3" t="n"/>
      <c r="H975" s="3" t="n"/>
      <c r="I975" s="2" t="n"/>
      <c r="J975" s="5" t="n"/>
      <c r="K975" s="9">
        <f>IF(A975="","",TEXT(A975,"mm/yyyy"))</f>
        <v/>
      </c>
      <c r="L975" s="10">
        <f>IF(J975="","",IF(OR(H975="Pago",H975="Recebido"),J975,0))</f>
        <v/>
      </c>
      <c r="M975" s="3" t="n"/>
    </row>
    <row r="976">
      <c r="A976" s="2" t="n"/>
      <c r="B976" s="3" t="n"/>
      <c r="C976" s="3" t="n"/>
      <c r="D976" s="4">
        <f>IF(C976="","",IFERROR(VLOOKUP(C976,'Categorias'!$A$2:$B$101,2,FALSE),"Não classificado"))</f>
        <v/>
      </c>
      <c r="E976" s="3" t="n"/>
      <c r="F976" s="3" t="n"/>
      <c r="G976" s="3" t="n"/>
      <c r="H976" s="3" t="n"/>
      <c r="I976" s="2" t="n"/>
      <c r="J976" s="5" t="n"/>
      <c r="K976" s="6">
        <f>IF(A976="","",TEXT(A976,"mm/yyyy"))</f>
        <v/>
      </c>
      <c r="L976" s="7">
        <f>IF(J976="","",IF(OR(H976="Pago",H976="Recebido"),J976,0))</f>
        <v/>
      </c>
      <c r="M976" s="3" t="n"/>
    </row>
    <row r="977">
      <c r="A977" s="2" t="n"/>
      <c r="B977" s="3" t="n"/>
      <c r="C977" s="3" t="n"/>
      <c r="D977" s="8">
        <f>IF(C977="","",IFERROR(VLOOKUP(C977,'Categorias'!$A$2:$B$101,2,FALSE),"Não classificado"))</f>
        <v/>
      </c>
      <c r="E977" s="3" t="n"/>
      <c r="F977" s="3" t="n"/>
      <c r="G977" s="3" t="n"/>
      <c r="H977" s="3" t="n"/>
      <c r="I977" s="2" t="n"/>
      <c r="J977" s="5" t="n"/>
      <c r="K977" s="9">
        <f>IF(A977="","",TEXT(A977,"mm/yyyy"))</f>
        <v/>
      </c>
      <c r="L977" s="10">
        <f>IF(J977="","",IF(OR(H977="Pago",H977="Recebido"),J977,0))</f>
        <v/>
      </c>
      <c r="M977" s="3" t="n"/>
    </row>
    <row r="978">
      <c r="A978" s="2" t="n"/>
      <c r="B978" s="3" t="n"/>
      <c r="C978" s="3" t="n"/>
      <c r="D978" s="4">
        <f>IF(C978="","",IFERROR(VLOOKUP(C978,'Categorias'!$A$2:$B$101,2,FALSE),"Não classificado"))</f>
        <v/>
      </c>
      <c r="E978" s="3" t="n"/>
      <c r="F978" s="3" t="n"/>
      <c r="G978" s="3" t="n"/>
      <c r="H978" s="3" t="n"/>
      <c r="I978" s="2" t="n"/>
      <c r="J978" s="5" t="n"/>
      <c r="K978" s="6">
        <f>IF(A978="","",TEXT(A978,"mm/yyyy"))</f>
        <v/>
      </c>
      <c r="L978" s="7">
        <f>IF(J978="","",IF(OR(H978="Pago",H978="Recebido"),J978,0))</f>
        <v/>
      </c>
      <c r="M978" s="3" t="n"/>
    </row>
    <row r="979">
      <c r="A979" s="2" t="n"/>
      <c r="B979" s="3" t="n"/>
      <c r="C979" s="3" t="n"/>
      <c r="D979" s="8">
        <f>IF(C979="","",IFERROR(VLOOKUP(C979,'Categorias'!$A$2:$B$101,2,FALSE),"Não classificado"))</f>
        <v/>
      </c>
      <c r="E979" s="3" t="n"/>
      <c r="F979" s="3" t="n"/>
      <c r="G979" s="3" t="n"/>
      <c r="H979" s="3" t="n"/>
      <c r="I979" s="2" t="n"/>
      <c r="J979" s="5" t="n"/>
      <c r="K979" s="9">
        <f>IF(A979="","",TEXT(A979,"mm/yyyy"))</f>
        <v/>
      </c>
      <c r="L979" s="10">
        <f>IF(J979="","",IF(OR(H979="Pago",H979="Recebido"),J979,0))</f>
        <v/>
      </c>
      <c r="M979" s="3" t="n"/>
    </row>
    <row r="980">
      <c r="A980" s="2" t="n"/>
      <c r="B980" s="3" t="n"/>
      <c r="C980" s="3" t="n"/>
      <c r="D980" s="4">
        <f>IF(C980="","",IFERROR(VLOOKUP(C980,'Categorias'!$A$2:$B$101,2,FALSE),"Não classificado"))</f>
        <v/>
      </c>
      <c r="E980" s="3" t="n"/>
      <c r="F980" s="3" t="n"/>
      <c r="G980" s="3" t="n"/>
      <c r="H980" s="3" t="n"/>
      <c r="I980" s="2" t="n"/>
      <c r="J980" s="5" t="n"/>
      <c r="K980" s="6">
        <f>IF(A980="","",TEXT(A980,"mm/yyyy"))</f>
        <v/>
      </c>
      <c r="L980" s="7">
        <f>IF(J980="","",IF(OR(H980="Pago",H980="Recebido"),J980,0))</f>
        <v/>
      </c>
      <c r="M980" s="3" t="n"/>
    </row>
    <row r="981">
      <c r="A981" s="2" t="n"/>
      <c r="B981" s="3" t="n"/>
      <c r="C981" s="3" t="n"/>
      <c r="D981" s="8">
        <f>IF(C981="","",IFERROR(VLOOKUP(C981,'Categorias'!$A$2:$B$101,2,FALSE),"Não classificado"))</f>
        <v/>
      </c>
      <c r="E981" s="3" t="n"/>
      <c r="F981" s="3" t="n"/>
      <c r="G981" s="3" t="n"/>
      <c r="H981" s="3" t="n"/>
      <c r="I981" s="2" t="n"/>
      <c r="J981" s="5" t="n"/>
      <c r="K981" s="9">
        <f>IF(A981="","",TEXT(A981,"mm/yyyy"))</f>
        <v/>
      </c>
      <c r="L981" s="10">
        <f>IF(J981="","",IF(OR(H981="Pago",H981="Recebido"),J981,0))</f>
        <v/>
      </c>
      <c r="M981" s="3" t="n"/>
    </row>
    <row r="982">
      <c r="A982" s="2" t="n"/>
      <c r="B982" s="3" t="n"/>
      <c r="C982" s="3" t="n"/>
      <c r="D982" s="4">
        <f>IF(C982="","",IFERROR(VLOOKUP(C982,'Categorias'!$A$2:$B$101,2,FALSE),"Não classificado"))</f>
        <v/>
      </c>
      <c r="E982" s="3" t="n"/>
      <c r="F982" s="3" t="n"/>
      <c r="G982" s="3" t="n"/>
      <c r="H982" s="3" t="n"/>
      <c r="I982" s="2" t="n"/>
      <c r="J982" s="5" t="n"/>
      <c r="K982" s="6">
        <f>IF(A982="","",TEXT(A982,"mm/yyyy"))</f>
        <v/>
      </c>
      <c r="L982" s="7">
        <f>IF(J982="","",IF(OR(H982="Pago",H982="Recebido"),J982,0))</f>
        <v/>
      </c>
      <c r="M982" s="3" t="n"/>
    </row>
    <row r="983">
      <c r="A983" s="2" t="n"/>
      <c r="B983" s="3" t="n"/>
      <c r="C983" s="3" t="n"/>
      <c r="D983" s="8">
        <f>IF(C983="","",IFERROR(VLOOKUP(C983,'Categorias'!$A$2:$B$101,2,FALSE),"Não classificado"))</f>
        <v/>
      </c>
      <c r="E983" s="3" t="n"/>
      <c r="F983" s="3" t="n"/>
      <c r="G983" s="3" t="n"/>
      <c r="H983" s="3" t="n"/>
      <c r="I983" s="2" t="n"/>
      <c r="J983" s="5" t="n"/>
      <c r="K983" s="9">
        <f>IF(A983="","",TEXT(A983,"mm/yyyy"))</f>
        <v/>
      </c>
      <c r="L983" s="10">
        <f>IF(J983="","",IF(OR(H983="Pago",H983="Recebido"),J983,0))</f>
        <v/>
      </c>
      <c r="M983" s="3" t="n"/>
    </row>
    <row r="984">
      <c r="A984" s="2" t="n"/>
      <c r="B984" s="3" t="n"/>
      <c r="C984" s="3" t="n"/>
      <c r="D984" s="4">
        <f>IF(C984="","",IFERROR(VLOOKUP(C984,'Categorias'!$A$2:$B$101,2,FALSE),"Não classificado"))</f>
        <v/>
      </c>
      <c r="E984" s="3" t="n"/>
      <c r="F984" s="3" t="n"/>
      <c r="G984" s="3" t="n"/>
      <c r="H984" s="3" t="n"/>
      <c r="I984" s="2" t="n"/>
      <c r="J984" s="5" t="n"/>
      <c r="K984" s="6">
        <f>IF(A984="","",TEXT(A984,"mm/yyyy"))</f>
        <v/>
      </c>
      <c r="L984" s="7">
        <f>IF(J984="","",IF(OR(H984="Pago",H984="Recebido"),J984,0))</f>
        <v/>
      </c>
      <c r="M984" s="3" t="n"/>
    </row>
    <row r="985">
      <c r="A985" s="2" t="n"/>
      <c r="B985" s="3" t="n"/>
      <c r="C985" s="3" t="n"/>
      <c r="D985" s="8">
        <f>IF(C985="","",IFERROR(VLOOKUP(C985,'Categorias'!$A$2:$B$101,2,FALSE),"Não classificado"))</f>
        <v/>
      </c>
      <c r="E985" s="3" t="n"/>
      <c r="F985" s="3" t="n"/>
      <c r="G985" s="3" t="n"/>
      <c r="H985" s="3" t="n"/>
      <c r="I985" s="2" t="n"/>
      <c r="J985" s="5" t="n"/>
      <c r="K985" s="9">
        <f>IF(A985="","",TEXT(A985,"mm/yyyy"))</f>
        <v/>
      </c>
      <c r="L985" s="10">
        <f>IF(J985="","",IF(OR(H985="Pago",H985="Recebido"),J985,0))</f>
        <v/>
      </c>
      <c r="M985" s="3" t="n"/>
    </row>
    <row r="986">
      <c r="A986" s="2" t="n"/>
      <c r="B986" s="3" t="n"/>
      <c r="C986" s="3" t="n"/>
      <c r="D986" s="4">
        <f>IF(C986="","",IFERROR(VLOOKUP(C986,'Categorias'!$A$2:$B$101,2,FALSE),"Não classificado"))</f>
        <v/>
      </c>
      <c r="E986" s="3" t="n"/>
      <c r="F986" s="3" t="n"/>
      <c r="G986" s="3" t="n"/>
      <c r="H986" s="3" t="n"/>
      <c r="I986" s="2" t="n"/>
      <c r="J986" s="5" t="n"/>
      <c r="K986" s="6">
        <f>IF(A986="","",TEXT(A986,"mm/yyyy"))</f>
        <v/>
      </c>
      <c r="L986" s="7">
        <f>IF(J986="","",IF(OR(H986="Pago",H986="Recebido"),J986,0))</f>
        <v/>
      </c>
      <c r="M986" s="3" t="n"/>
    </row>
    <row r="987">
      <c r="A987" s="2" t="n"/>
      <c r="B987" s="3" t="n"/>
      <c r="C987" s="3" t="n"/>
      <c r="D987" s="8">
        <f>IF(C987="","",IFERROR(VLOOKUP(C987,'Categorias'!$A$2:$B$101,2,FALSE),"Não classificado"))</f>
        <v/>
      </c>
      <c r="E987" s="3" t="n"/>
      <c r="F987" s="3" t="n"/>
      <c r="G987" s="3" t="n"/>
      <c r="H987" s="3" t="n"/>
      <c r="I987" s="2" t="n"/>
      <c r="J987" s="5" t="n"/>
      <c r="K987" s="9">
        <f>IF(A987="","",TEXT(A987,"mm/yyyy"))</f>
        <v/>
      </c>
      <c r="L987" s="10">
        <f>IF(J987="","",IF(OR(H987="Pago",H987="Recebido"),J987,0))</f>
        <v/>
      </c>
      <c r="M987" s="3" t="n"/>
    </row>
    <row r="988">
      <c r="A988" s="2" t="n"/>
      <c r="B988" s="3" t="n"/>
      <c r="C988" s="3" t="n"/>
      <c r="D988" s="4">
        <f>IF(C988="","",IFERROR(VLOOKUP(C988,'Categorias'!$A$2:$B$101,2,FALSE),"Não classificado"))</f>
        <v/>
      </c>
      <c r="E988" s="3" t="n"/>
      <c r="F988" s="3" t="n"/>
      <c r="G988" s="3" t="n"/>
      <c r="H988" s="3" t="n"/>
      <c r="I988" s="2" t="n"/>
      <c r="J988" s="5" t="n"/>
      <c r="K988" s="6">
        <f>IF(A988="","",TEXT(A988,"mm/yyyy"))</f>
        <v/>
      </c>
      <c r="L988" s="7">
        <f>IF(J988="","",IF(OR(H988="Pago",H988="Recebido"),J988,0))</f>
        <v/>
      </c>
      <c r="M988" s="3" t="n"/>
    </row>
    <row r="989">
      <c r="A989" s="2" t="n"/>
      <c r="B989" s="3" t="n"/>
      <c r="C989" s="3" t="n"/>
      <c r="D989" s="8">
        <f>IF(C989="","",IFERROR(VLOOKUP(C989,'Categorias'!$A$2:$B$101,2,FALSE),"Não classificado"))</f>
        <v/>
      </c>
      <c r="E989" s="3" t="n"/>
      <c r="F989" s="3" t="n"/>
      <c r="G989" s="3" t="n"/>
      <c r="H989" s="3" t="n"/>
      <c r="I989" s="2" t="n"/>
      <c r="J989" s="5" t="n"/>
      <c r="K989" s="9">
        <f>IF(A989="","",TEXT(A989,"mm/yyyy"))</f>
        <v/>
      </c>
      <c r="L989" s="10">
        <f>IF(J989="","",IF(OR(H989="Pago",H989="Recebido"),J989,0))</f>
        <v/>
      </c>
      <c r="M989" s="3" t="n"/>
    </row>
    <row r="990">
      <c r="A990" s="2" t="n"/>
      <c r="B990" s="3" t="n"/>
      <c r="C990" s="3" t="n"/>
      <c r="D990" s="4">
        <f>IF(C990="","",IFERROR(VLOOKUP(C990,'Categorias'!$A$2:$B$101,2,FALSE),"Não classificado"))</f>
        <v/>
      </c>
      <c r="E990" s="3" t="n"/>
      <c r="F990" s="3" t="n"/>
      <c r="G990" s="3" t="n"/>
      <c r="H990" s="3" t="n"/>
      <c r="I990" s="2" t="n"/>
      <c r="J990" s="5" t="n"/>
      <c r="K990" s="6">
        <f>IF(A990="","",TEXT(A990,"mm/yyyy"))</f>
        <v/>
      </c>
      <c r="L990" s="7">
        <f>IF(J990="","",IF(OR(H990="Pago",H990="Recebido"),J990,0))</f>
        <v/>
      </c>
      <c r="M990" s="3" t="n"/>
    </row>
    <row r="991">
      <c r="A991" s="2" t="n"/>
      <c r="B991" s="3" t="n"/>
      <c r="C991" s="3" t="n"/>
      <c r="D991" s="8">
        <f>IF(C991="","",IFERROR(VLOOKUP(C991,'Categorias'!$A$2:$B$101,2,FALSE),"Não classificado"))</f>
        <v/>
      </c>
      <c r="E991" s="3" t="n"/>
      <c r="F991" s="3" t="n"/>
      <c r="G991" s="3" t="n"/>
      <c r="H991" s="3" t="n"/>
      <c r="I991" s="2" t="n"/>
      <c r="J991" s="5" t="n"/>
      <c r="K991" s="9">
        <f>IF(A991="","",TEXT(A991,"mm/yyyy"))</f>
        <v/>
      </c>
      <c r="L991" s="10">
        <f>IF(J991="","",IF(OR(H991="Pago",H991="Recebido"),J991,0))</f>
        <v/>
      </c>
      <c r="M991" s="3" t="n"/>
    </row>
    <row r="992">
      <c r="A992" s="2" t="n"/>
      <c r="B992" s="3" t="n"/>
      <c r="C992" s="3" t="n"/>
      <c r="D992" s="4">
        <f>IF(C992="","",IFERROR(VLOOKUP(C992,'Categorias'!$A$2:$B$101,2,FALSE),"Não classificado"))</f>
        <v/>
      </c>
      <c r="E992" s="3" t="n"/>
      <c r="F992" s="3" t="n"/>
      <c r="G992" s="3" t="n"/>
      <c r="H992" s="3" t="n"/>
      <c r="I992" s="2" t="n"/>
      <c r="J992" s="5" t="n"/>
      <c r="K992" s="6">
        <f>IF(A992="","",TEXT(A992,"mm/yyyy"))</f>
        <v/>
      </c>
      <c r="L992" s="7">
        <f>IF(J992="","",IF(OR(H992="Pago",H992="Recebido"),J992,0))</f>
        <v/>
      </c>
      <c r="M992" s="3" t="n"/>
    </row>
    <row r="993">
      <c r="A993" s="2" t="n"/>
      <c r="B993" s="3" t="n"/>
      <c r="C993" s="3" t="n"/>
      <c r="D993" s="8">
        <f>IF(C993="","",IFERROR(VLOOKUP(C993,'Categorias'!$A$2:$B$101,2,FALSE),"Não classificado"))</f>
        <v/>
      </c>
      <c r="E993" s="3" t="n"/>
      <c r="F993" s="3" t="n"/>
      <c r="G993" s="3" t="n"/>
      <c r="H993" s="3" t="n"/>
      <c r="I993" s="2" t="n"/>
      <c r="J993" s="5" t="n"/>
      <c r="K993" s="9">
        <f>IF(A993="","",TEXT(A993,"mm/yyyy"))</f>
        <v/>
      </c>
      <c r="L993" s="10">
        <f>IF(J993="","",IF(OR(H993="Pago",H993="Recebido"),J993,0))</f>
        <v/>
      </c>
      <c r="M993" s="3" t="n"/>
    </row>
    <row r="994">
      <c r="A994" s="2" t="n"/>
      <c r="B994" s="3" t="n"/>
      <c r="C994" s="3" t="n"/>
      <c r="D994" s="4">
        <f>IF(C994="","",IFERROR(VLOOKUP(C994,'Categorias'!$A$2:$B$101,2,FALSE),"Não classificado"))</f>
        <v/>
      </c>
      <c r="E994" s="3" t="n"/>
      <c r="F994" s="3" t="n"/>
      <c r="G994" s="3" t="n"/>
      <c r="H994" s="3" t="n"/>
      <c r="I994" s="2" t="n"/>
      <c r="J994" s="5" t="n"/>
      <c r="K994" s="6">
        <f>IF(A994="","",TEXT(A994,"mm/yyyy"))</f>
        <v/>
      </c>
      <c r="L994" s="7">
        <f>IF(J994="","",IF(OR(H994="Pago",H994="Recebido"),J994,0))</f>
        <v/>
      </c>
      <c r="M994" s="3" t="n"/>
    </row>
    <row r="995">
      <c r="A995" s="2" t="n"/>
      <c r="B995" s="3" t="n"/>
      <c r="C995" s="3" t="n"/>
      <c r="D995" s="8">
        <f>IF(C995="","",IFERROR(VLOOKUP(C995,'Categorias'!$A$2:$B$101,2,FALSE),"Não classificado"))</f>
        <v/>
      </c>
      <c r="E995" s="3" t="n"/>
      <c r="F995" s="3" t="n"/>
      <c r="G995" s="3" t="n"/>
      <c r="H995" s="3" t="n"/>
      <c r="I995" s="2" t="n"/>
      <c r="J995" s="5" t="n"/>
      <c r="K995" s="9">
        <f>IF(A995="","",TEXT(A995,"mm/yyyy"))</f>
        <v/>
      </c>
      <c r="L995" s="10">
        <f>IF(J995="","",IF(OR(H995="Pago",H995="Recebido"),J995,0))</f>
        <v/>
      </c>
      <c r="M995" s="3" t="n"/>
    </row>
    <row r="996">
      <c r="A996" s="2" t="n"/>
      <c r="B996" s="3" t="n"/>
      <c r="C996" s="3" t="n"/>
      <c r="D996" s="4">
        <f>IF(C996="","",IFERROR(VLOOKUP(C996,'Categorias'!$A$2:$B$101,2,FALSE),"Não classificado"))</f>
        <v/>
      </c>
      <c r="E996" s="3" t="n"/>
      <c r="F996" s="3" t="n"/>
      <c r="G996" s="3" t="n"/>
      <c r="H996" s="3" t="n"/>
      <c r="I996" s="2" t="n"/>
      <c r="J996" s="5" t="n"/>
      <c r="K996" s="6">
        <f>IF(A996="","",TEXT(A996,"mm/yyyy"))</f>
        <v/>
      </c>
      <c r="L996" s="7">
        <f>IF(J996="","",IF(OR(H996="Pago",H996="Recebido"),J996,0))</f>
        <v/>
      </c>
      <c r="M996" s="3" t="n"/>
    </row>
    <row r="997">
      <c r="A997" s="2" t="n"/>
      <c r="B997" s="3" t="n"/>
      <c r="C997" s="3" t="n"/>
      <c r="D997" s="8">
        <f>IF(C997="","",IFERROR(VLOOKUP(C997,'Categorias'!$A$2:$B$101,2,FALSE),"Não classificado"))</f>
        <v/>
      </c>
      <c r="E997" s="3" t="n"/>
      <c r="F997" s="3" t="n"/>
      <c r="G997" s="3" t="n"/>
      <c r="H997" s="3" t="n"/>
      <c r="I997" s="2" t="n"/>
      <c r="J997" s="5" t="n"/>
      <c r="K997" s="9">
        <f>IF(A997="","",TEXT(A997,"mm/yyyy"))</f>
        <v/>
      </c>
      <c r="L997" s="10">
        <f>IF(J997="","",IF(OR(H997="Pago",H997="Recebido"),J997,0))</f>
        <v/>
      </c>
      <c r="M997" s="3" t="n"/>
    </row>
    <row r="998">
      <c r="A998" s="2" t="n"/>
      <c r="B998" s="3" t="n"/>
      <c r="C998" s="3" t="n"/>
      <c r="D998" s="4">
        <f>IF(C998="","",IFERROR(VLOOKUP(C998,'Categorias'!$A$2:$B$101,2,FALSE),"Não classificado"))</f>
        <v/>
      </c>
      <c r="E998" s="3" t="n"/>
      <c r="F998" s="3" t="n"/>
      <c r="G998" s="3" t="n"/>
      <c r="H998" s="3" t="n"/>
      <c r="I998" s="2" t="n"/>
      <c r="J998" s="5" t="n"/>
      <c r="K998" s="6">
        <f>IF(A998="","",TEXT(A998,"mm/yyyy"))</f>
        <v/>
      </c>
      <c r="L998" s="7">
        <f>IF(J998="","",IF(OR(H998="Pago",H998="Recebido"),J998,0))</f>
        <v/>
      </c>
      <c r="M998" s="3" t="n"/>
    </row>
    <row r="999">
      <c r="A999" s="2" t="n"/>
      <c r="B999" s="3" t="n"/>
      <c r="C999" s="3" t="n"/>
      <c r="D999" s="8">
        <f>IF(C999="","",IFERROR(VLOOKUP(C999,'Categorias'!$A$2:$B$101,2,FALSE),"Não classificado"))</f>
        <v/>
      </c>
      <c r="E999" s="3" t="n"/>
      <c r="F999" s="3" t="n"/>
      <c r="G999" s="3" t="n"/>
      <c r="H999" s="3" t="n"/>
      <c r="I999" s="2" t="n"/>
      <c r="J999" s="5" t="n"/>
      <c r="K999" s="9">
        <f>IF(A999="","",TEXT(A999,"mm/yyyy"))</f>
        <v/>
      </c>
      <c r="L999" s="10">
        <f>IF(J999="","",IF(OR(H999="Pago",H999="Recebido"),J999,0))</f>
        <v/>
      </c>
      <c r="M999" s="3" t="n"/>
    </row>
    <row r="1000">
      <c r="A1000" s="2" t="n"/>
      <c r="B1000" s="3" t="n"/>
      <c r="C1000" s="3" t="n"/>
      <c r="D1000" s="4">
        <f>IF(C1000="","",IFERROR(VLOOKUP(C1000,'Categorias'!$A$2:$B$101,2,FALSE),"Não classificado"))</f>
        <v/>
      </c>
      <c r="E1000" s="3" t="n"/>
      <c r="F1000" s="3" t="n"/>
      <c r="G1000" s="3" t="n"/>
      <c r="H1000" s="3" t="n"/>
      <c r="I1000" s="2" t="n"/>
      <c r="J1000" s="5" t="n"/>
      <c r="K1000" s="6">
        <f>IF(A1000="","",TEXT(A1000,"mm/yyyy"))</f>
        <v/>
      </c>
      <c r="L1000" s="7">
        <f>IF(J1000="","",IF(OR(H1000="Pago",H1000="Recebido"),J1000,0))</f>
        <v/>
      </c>
      <c r="M1000" s="3" t="n"/>
    </row>
    <row r="1001">
      <c r="A1001" s="2" t="n"/>
      <c r="B1001" s="3" t="n"/>
      <c r="C1001" s="3" t="n"/>
      <c r="D1001" s="8">
        <f>IF(C1001="","",IFERROR(VLOOKUP(C1001,'Categorias'!$A$2:$B$101,2,FALSE),"Não classificado"))</f>
        <v/>
      </c>
      <c r="E1001" s="3" t="n"/>
      <c r="F1001" s="3" t="n"/>
      <c r="G1001" s="3" t="n"/>
      <c r="H1001" s="3" t="n"/>
      <c r="I1001" s="2" t="n"/>
      <c r="J1001" s="5" t="n"/>
      <c r="K1001" s="9">
        <f>IF(A1001="","",TEXT(A1001,"mm/yyyy"))</f>
        <v/>
      </c>
      <c r="L1001" s="10">
        <f>IF(J1001="","",IF(OR(H1001="Pago",H1001="Recebido"),J1001,0))</f>
        <v/>
      </c>
      <c r="M1001" s="3" t="n"/>
    </row>
  </sheetData>
  <autoFilter ref="A1:M1001"/>
  <dataValidations count="3">
    <dataValidation sqref="B2:B1001" showErrorMessage="1" showInputMessage="1" allowBlank="1" type="list">
      <formula1>"Receita,Despesa"</formula1>
    </dataValidation>
    <dataValidation sqref="G2:G1001" showErrorMessage="1" showInputMessage="1" allowBlank="1" type="list">
      <formula1>"Pix,Boleto,Cartão,Dinheiro"</formula1>
    </dataValidation>
    <dataValidation sqref="H2:H1001" showErrorMessage="1" showInputMessage="1" allowBlank="1" type="list">
      <formula1>"Pago,Recebido,Pendente"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18" customWidth="1" min="4" max="4"/>
    <col width="48" customWidth="1" min="5" max="5"/>
  </cols>
  <sheetData>
    <row r="1" ht="24" customHeight="1">
      <c r="A1" s="1" t="inlineStr">
        <is>
          <t>Descrição</t>
        </is>
      </c>
      <c r="B1" s="1" t="inlineStr">
        <is>
          <t>Categoria</t>
        </is>
      </c>
      <c r="D1" s="1" t="inlineStr">
        <is>
          <t>Tipo</t>
        </is>
      </c>
      <c r="E1" s="1" t="inlineStr">
        <is>
          <t>Quantidade</t>
        </is>
      </c>
    </row>
    <row r="2">
      <c r="A2" s="3" t="inlineStr">
        <is>
          <t>Serviço de design</t>
        </is>
      </c>
      <c r="B2" s="3" t="inlineStr">
        <is>
          <t>Receita de serviços</t>
        </is>
      </c>
      <c r="D2" s="11" t="inlineStr">
        <is>
          <t>Receitas</t>
        </is>
      </c>
      <c r="E2" s="11">
        <f>COUNTIF('Lançamentos'!$B$2:$B$1001,"Receita")</f>
        <v/>
      </c>
    </row>
    <row r="3">
      <c r="A3" s="3" t="inlineStr">
        <is>
          <t>Manutenção de computadores</t>
        </is>
      </c>
      <c r="B3" s="3" t="inlineStr">
        <is>
          <t>Receita de serviços</t>
        </is>
      </c>
      <c r="D3" s="12" t="inlineStr">
        <is>
          <t>Despesas</t>
        </is>
      </c>
      <c r="E3" s="12">
        <f>COUNTIF('Lançamentos'!$B$2:$B$1001,"Despesa")</f>
        <v/>
      </c>
    </row>
    <row r="4">
      <c r="A4" s="3" t="inlineStr">
        <is>
          <t>Consultoria</t>
        </is>
      </c>
      <c r="B4" s="3" t="inlineStr">
        <is>
          <t>Receita de serviços</t>
        </is>
      </c>
    </row>
    <row r="5">
      <c r="A5" s="3" t="inlineStr">
        <is>
          <t>Venda de produtos</t>
        </is>
      </c>
      <c r="B5" s="3" t="inlineStr">
        <is>
          <t>Receita de vendas</t>
        </is>
      </c>
      <c r="D5" s="12" t="inlineStr">
        <is>
          <t>Orientação</t>
        </is>
      </c>
      <c r="E5" s="12" t="inlineStr">
        <is>
          <t>Inclua novas descrições e categorias nas linhas disponíveis.</t>
        </is>
      </c>
    </row>
    <row r="6">
      <c r="A6" s="3" t="inlineStr">
        <is>
          <t>Aluguel</t>
        </is>
      </c>
      <c r="B6" s="3" t="inlineStr">
        <is>
          <t>Despesa fixa</t>
        </is>
      </c>
    </row>
    <row r="7">
      <c r="A7" s="3" t="inlineStr">
        <is>
          <t>Internet</t>
        </is>
      </c>
      <c r="B7" s="3" t="inlineStr">
        <is>
          <t>Despesa fixa</t>
        </is>
      </c>
    </row>
    <row r="8">
      <c r="A8" s="3" t="inlineStr">
        <is>
          <t>Combustível</t>
        </is>
      </c>
      <c r="B8" s="3" t="inlineStr">
        <is>
          <t>Despesa operacional</t>
        </is>
      </c>
    </row>
    <row r="9">
      <c r="A9" s="3" t="inlineStr">
        <is>
          <t>Material de escritório</t>
        </is>
      </c>
      <c r="B9" s="3" t="inlineStr">
        <is>
          <t>Despesa operacional</t>
        </is>
      </c>
    </row>
    <row r="10">
      <c r="A10" s="3" t="inlineStr">
        <is>
          <t>Tarifas bancárias</t>
        </is>
      </c>
      <c r="B10" s="3" t="inlineStr">
        <is>
          <t>Despesa financeira</t>
        </is>
      </c>
    </row>
    <row r="11">
      <c r="A11" s="3" t="inlineStr">
        <is>
          <t>Fornecedor</t>
        </is>
      </c>
      <c r="B11" s="3" t="inlineStr">
        <is>
          <t>Custo de mercadorias</t>
        </is>
      </c>
    </row>
    <row r="12">
      <c r="A12" s="3" t="n"/>
      <c r="B12" s="3" t="n"/>
    </row>
    <row r="13">
      <c r="A13" s="3" t="n"/>
      <c r="B13" s="3" t="n"/>
    </row>
    <row r="14">
      <c r="A14" s="3" t="n"/>
      <c r="B14" s="3" t="n"/>
    </row>
    <row r="15">
      <c r="A15" s="3" t="n"/>
      <c r="B15" s="3" t="n"/>
    </row>
    <row r="16">
      <c r="A16" s="3" t="n"/>
      <c r="B16" s="3" t="n"/>
    </row>
    <row r="17">
      <c r="A17" s="3" t="n"/>
      <c r="B17" s="3" t="n"/>
    </row>
    <row r="18">
      <c r="A18" s="3" t="n"/>
      <c r="B18" s="3" t="n"/>
    </row>
    <row r="19">
      <c r="A19" s="3" t="n"/>
      <c r="B19" s="3" t="n"/>
    </row>
    <row r="20">
      <c r="A20" s="3" t="n"/>
      <c r="B20" s="3" t="n"/>
    </row>
    <row r="21">
      <c r="A21" s="3" t="n"/>
      <c r="B21" s="3" t="n"/>
    </row>
    <row r="22">
      <c r="A22" s="3" t="n"/>
      <c r="B22" s="3" t="n"/>
    </row>
    <row r="23">
      <c r="A23" s="3" t="n"/>
      <c r="B23" s="3" t="n"/>
    </row>
    <row r="24">
      <c r="A24" s="3" t="n"/>
      <c r="B24" s="3" t="n"/>
    </row>
    <row r="25">
      <c r="A25" s="3" t="n"/>
      <c r="B25" s="3" t="n"/>
    </row>
    <row r="26">
      <c r="A26" s="3" t="n"/>
      <c r="B26" s="3" t="n"/>
    </row>
    <row r="27">
      <c r="A27" s="3" t="n"/>
      <c r="B27" s="3" t="n"/>
    </row>
    <row r="28">
      <c r="A28" s="3" t="n"/>
      <c r="B28" s="3" t="n"/>
    </row>
    <row r="29">
      <c r="A29" s="3" t="n"/>
      <c r="B29" s="3" t="n"/>
    </row>
    <row r="30">
      <c r="A30" s="3" t="n"/>
      <c r="B30" s="3" t="n"/>
    </row>
    <row r="31">
      <c r="A31" s="3" t="n"/>
      <c r="B31" s="3" t="n"/>
    </row>
    <row r="32">
      <c r="A32" s="3" t="n"/>
      <c r="B32" s="3" t="n"/>
    </row>
    <row r="33">
      <c r="A33" s="3" t="n"/>
      <c r="B33" s="3" t="n"/>
    </row>
    <row r="34">
      <c r="A34" s="3" t="n"/>
      <c r="B34" s="3" t="n"/>
    </row>
    <row r="35">
      <c r="A35" s="3" t="n"/>
      <c r="B35" s="3" t="n"/>
    </row>
    <row r="36">
      <c r="A36" s="3" t="n"/>
      <c r="B36" s="3" t="n"/>
    </row>
    <row r="37">
      <c r="A37" s="3" t="n"/>
      <c r="B37" s="3" t="n"/>
    </row>
    <row r="38">
      <c r="A38" s="3" t="n"/>
      <c r="B38" s="3" t="n"/>
    </row>
    <row r="39">
      <c r="A39" s="3" t="n"/>
      <c r="B39" s="3" t="n"/>
    </row>
    <row r="40">
      <c r="A40" s="3" t="n"/>
      <c r="B40" s="3" t="n"/>
    </row>
    <row r="41">
      <c r="A41" s="3" t="n"/>
      <c r="B41" s="3" t="n"/>
    </row>
    <row r="42">
      <c r="A42" s="3" t="n"/>
      <c r="B42" s="3" t="n"/>
    </row>
    <row r="43">
      <c r="A43" s="3" t="n"/>
      <c r="B43" s="3" t="n"/>
    </row>
    <row r="44">
      <c r="A44" s="3" t="n"/>
      <c r="B44" s="3" t="n"/>
    </row>
    <row r="45">
      <c r="A45" s="3" t="n"/>
      <c r="B45" s="3" t="n"/>
    </row>
    <row r="46">
      <c r="A46" s="3" t="n"/>
      <c r="B46" s="3" t="n"/>
    </row>
    <row r="47">
      <c r="A47" s="3" t="n"/>
      <c r="B47" s="3" t="n"/>
    </row>
    <row r="48">
      <c r="A48" s="3" t="n"/>
      <c r="B48" s="3" t="n"/>
    </row>
    <row r="49">
      <c r="A49" s="3" t="n"/>
      <c r="B49" s="3" t="n"/>
    </row>
    <row r="50">
      <c r="A50" s="3" t="n"/>
      <c r="B50" s="3" t="n"/>
    </row>
    <row r="51">
      <c r="A51" s="3" t="n"/>
      <c r="B51" s="3" t="n"/>
    </row>
    <row r="52">
      <c r="A52" s="3" t="n"/>
      <c r="B52" s="3" t="n"/>
    </row>
    <row r="53">
      <c r="A53" s="3" t="n"/>
      <c r="B53" s="3" t="n"/>
    </row>
    <row r="54">
      <c r="A54" s="3" t="n"/>
      <c r="B54" s="3" t="n"/>
    </row>
    <row r="55">
      <c r="A55" s="3" t="n"/>
      <c r="B55" s="3" t="n"/>
    </row>
    <row r="56">
      <c r="A56" s="3" t="n"/>
      <c r="B56" s="3" t="n"/>
    </row>
    <row r="57">
      <c r="A57" s="3" t="n"/>
      <c r="B57" s="3" t="n"/>
    </row>
    <row r="58">
      <c r="A58" s="3" t="n"/>
      <c r="B58" s="3" t="n"/>
    </row>
    <row r="59">
      <c r="A59" s="3" t="n"/>
      <c r="B59" s="3" t="n"/>
    </row>
    <row r="60">
      <c r="A60" s="3" t="n"/>
      <c r="B60" s="3" t="n"/>
    </row>
    <row r="61">
      <c r="A61" s="3" t="n"/>
      <c r="B61" s="3" t="n"/>
    </row>
    <row r="62">
      <c r="A62" s="3" t="n"/>
      <c r="B62" s="3" t="n"/>
    </row>
    <row r="63">
      <c r="A63" s="3" t="n"/>
      <c r="B63" s="3" t="n"/>
    </row>
    <row r="64">
      <c r="A64" s="3" t="n"/>
      <c r="B64" s="3" t="n"/>
    </row>
    <row r="65">
      <c r="A65" s="3" t="n"/>
      <c r="B65" s="3" t="n"/>
    </row>
    <row r="66">
      <c r="A66" s="3" t="n"/>
      <c r="B66" s="3" t="n"/>
    </row>
    <row r="67">
      <c r="A67" s="3" t="n"/>
      <c r="B67" s="3" t="n"/>
    </row>
    <row r="68">
      <c r="A68" s="3" t="n"/>
      <c r="B68" s="3" t="n"/>
    </row>
    <row r="69">
      <c r="A69" s="3" t="n"/>
      <c r="B69" s="3" t="n"/>
    </row>
    <row r="70">
      <c r="A70" s="3" t="n"/>
      <c r="B70" s="3" t="n"/>
    </row>
    <row r="71">
      <c r="A71" s="3" t="n"/>
      <c r="B71" s="3" t="n"/>
    </row>
    <row r="72">
      <c r="A72" s="3" t="n"/>
      <c r="B72" s="3" t="n"/>
    </row>
    <row r="73">
      <c r="A73" s="3" t="n"/>
      <c r="B73" s="3" t="n"/>
    </row>
    <row r="74">
      <c r="A74" s="3" t="n"/>
      <c r="B74" s="3" t="n"/>
    </row>
    <row r="75">
      <c r="A75" s="3" t="n"/>
      <c r="B75" s="3" t="n"/>
    </row>
    <row r="76">
      <c r="A76" s="3" t="n"/>
      <c r="B76" s="3" t="n"/>
    </row>
    <row r="77">
      <c r="A77" s="3" t="n"/>
      <c r="B77" s="3" t="n"/>
    </row>
    <row r="78">
      <c r="A78" s="3" t="n"/>
      <c r="B78" s="3" t="n"/>
    </row>
    <row r="79">
      <c r="A79" s="3" t="n"/>
      <c r="B79" s="3" t="n"/>
    </row>
    <row r="80">
      <c r="A80" s="3" t="n"/>
      <c r="B80" s="3" t="n"/>
    </row>
    <row r="81">
      <c r="A81" s="3" t="n"/>
      <c r="B81" s="3" t="n"/>
    </row>
    <row r="82">
      <c r="A82" s="3" t="n"/>
      <c r="B82" s="3" t="n"/>
    </row>
    <row r="83">
      <c r="A83" s="3" t="n"/>
      <c r="B83" s="3" t="n"/>
    </row>
    <row r="84">
      <c r="A84" s="3" t="n"/>
      <c r="B84" s="3" t="n"/>
    </row>
    <row r="85">
      <c r="A85" s="3" t="n"/>
      <c r="B85" s="3" t="n"/>
    </row>
    <row r="86">
      <c r="A86" s="3" t="n"/>
      <c r="B86" s="3" t="n"/>
    </row>
    <row r="87">
      <c r="A87" s="3" t="n"/>
      <c r="B87" s="3" t="n"/>
    </row>
    <row r="88">
      <c r="A88" s="3" t="n"/>
      <c r="B88" s="3" t="n"/>
    </row>
    <row r="89">
      <c r="A89" s="3" t="n"/>
      <c r="B89" s="3" t="n"/>
    </row>
    <row r="90">
      <c r="A90" s="3" t="n"/>
      <c r="B90" s="3" t="n"/>
    </row>
    <row r="91">
      <c r="A91" s="3" t="n"/>
      <c r="B91" s="3" t="n"/>
    </row>
    <row r="92">
      <c r="A92" s="3" t="n"/>
      <c r="B92" s="3" t="n"/>
    </row>
    <row r="93">
      <c r="A93" s="3" t="n"/>
      <c r="B93" s="3" t="n"/>
    </row>
    <row r="94">
      <c r="A94" s="3" t="n"/>
      <c r="B94" s="3" t="n"/>
    </row>
    <row r="95">
      <c r="A95" s="3" t="n"/>
      <c r="B95" s="3" t="n"/>
    </row>
    <row r="96">
      <c r="A96" s="3" t="n"/>
      <c r="B96" s="3" t="n"/>
    </row>
    <row r="97">
      <c r="A97" s="3" t="n"/>
      <c r="B97" s="3" t="n"/>
    </row>
    <row r="98">
      <c r="A98" s="3" t="n"/>
      <c r="B98" s="3" t="n"/>
    </row>
    <row r="99">
      <c r="A99" s="3" t="n"/>
      <c r="B99" s="3" t="n"/>
    </row>
    <row r="100">
      <c r="A100" s="3" t="n"/>
      <c r="B100" s="3" t="n"/>
    </row>
    <row r="101">
      <c r="A101" s="3" t="n"/>
      <c r="B101" s="3" t="n"/>
    </row>
  </sheetData>
  <autoFilter ref="A1:B1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8" customWidth="1" min="4" max="4"/>
    <col width="23" customWidth="1" min="5" max="5"/>
    <col width="20" customWidth="1" min="6" max="6"/>
    <col width="4" customWidth="1" min="7" max="7"/>
    <col width="16" customWidth="1" min="8" max="8"/>
  </cols>
  <sheetData>
    <row r="1" ht="28" customHeight="1">
      <c r="A1" s="13" t="inlineStr">
        <is>
          <t>Resumo de Receitas e Despesas</t>
        </is>
      </c>
    </row>
    <row r="2">
      <c r="A2" s="14" t="inlineStr">
        <is>
          <t>Mês analisado</t>
        </is>
      </c>
      <c r="B2" s="15" t="inlineStr">
        <is>
          <t>02/2026</t>
        </is>
      </c>
    </row>
    <row r="5" ht="20" customHeight="1">
      <c r="A5" s="1" t="inlineStr">
        <is>
          <t>Indicador</t>
        </is>
      </c>
      <c r="B5" s="1" t="inlineStr">
        <is>
          <t>Valor</t>
        </is>
      </c>
      <c r="D5" s="1" t="inlineStr">
        <is>
          <t>Conferência geral</t>
        </is>
      </c>
      <c r="E5" s="1" t="inlineStr">
        <is>
          <t>Valor</t>
        </is>
      </c>
    </row>
    <row r="6" ht="20" customHeight="1">
      <c r="A6" s="4" t="inlineStr">
        <is>
          <t>Total de receitas</t>
        </is>
      </c>
      <c r="B6" s="7">
        <f>SUMIFS('Lançamentos'!$L$2:$L$1001,'Lançamentos'!$K$2:$K$1001,'Resumo'!$B$2,'Lançamentos'!$B$2:$B$1001,"Receita")</f>
        <v/>
      </c>
      <c r="D6" s="4" t="inlineStr">
        <is>
          <t>Receitas realizadas</t>
        </is>
      </c>
      <c r="E6" s="7">
        <f>SUMIF('Lançamentos'!$B$2:$B$1001,"Receita",'Lançamentos'!$L$2:$L$1001)</f>
        <v/>
      </c>
    </row>
    <row r="7" ht="20" customHeight="1">
      <c r="A7" s="8" t="inlineStr">
        <is>
          <t>Total de despesas</t>
        </is>
      </c>
      <c r="B7" s="10">
        <f>SUMIFS('Lançamentos'!$L$2:$L$1001,'Lançamentos'!$K$2:$K$1001,'Resumo'!$B$2,'Lançamentos'!$B$2:$B$1001,"Despesa")</f>
        <v/>
      </c>
      <c r="D7" s="8" t="inlineStr">
        <is>
          <t>Despesas realizadas</t>
        </is>
      </c>
      <c r="E7" s="10">
        <f>SUMIF('Lançamentos'!$B$2:$B$1001,"Despesa",'Lançamentos'!$L$2:$L$1001)</f>
        <v/>
      </c>
    </row>
    <row r="8" ht="20" customHeight="1">
      <c r="A8" s="4" t="inlineStr">
        <is>
          <t>Saldo operacional</t>
        </is>
      </c>
      <c r="B8" s="7">
        <f>IFERROR(B6-B7,0)</f>
        <v/>
      </c>
      <c r="D8" s="4" t="inlineStr">
        <is>
          <t>Total realizado no mês</t>
        </is>
      </c>
      <c r="E8" s="7">
        <f>SUMIF('Lançamentos'!$K$2:$K$1001,'Resumo'!$B$2,'Lançamentos'!$L$2:$L$1001)</f>
        <v/>
      </c>
    </row>
    <row r="9" ht="20" customHeight="1">
      <c r="A9" s="8" t="inlineStr">
        <is>
          <t>Quantidade de lançamentos</t>
        </is>
      </c>
      <c r="B9" s="16">
        <f>COUNTIFS('Lançamentos'!$K$2:$K$1001,'Resumo'!$B$2,'Lançamentos'!$A$2:$A$1001,"&gt;0")</f>
        <v/>
      </c>
      <c r="D9" s="8" t="inlineStr">
        <is>
          <t>Lançamentos cadastrados</t>
        </is>
      </c>
      <c r="E9" s="16">
        <f>COUNTIF('Lançamentos'!$A$2:$A$1001,"&gt;0")</f>
        <v/>
      </c>
    </row>
    <row r="10" ht="20" customHeight="1">
      <c r="A10" s="4" t="inlineStr">
        <is>
          <t>Valor médio por lançamento</t>
        </is>
      </c>
      <c r="B10" s="7">
        <f>IFERROR(SUMIFS('Lançamentos'!$J$2:$J$1001,'Lançamentos'!$K$2:$K$1001,'Resumo'!$B$2)/COUNTIF('Lançamentos'!$K$2:$K$1001,'Resumo'!$B$2),0)</f>
        <v/>
      </c>
      <c r="D10" s="4" t="inlineStr">
        <is>
          <t>Média bruta geral</t>
        </is>
      </c>
      <c r="E10" s="7">
        <f>IFERROR(AVERAGE('Lançamentos'!$J$2:$J$1001),0)</f>
        <v/>
      </c>
    </row>
    <row r="11" ht="20" customHeight="1">
      <c r="A11" s="8" t="inlineStr">
        <is>
          <t>Contas pendentes</t>
        </is>
      </c>
      <c r="B11" s="16">
        <f>COUNTIFS('Lançamentos'!$K$2:$K$1001,'Resumo'!$B$2,'Lançamentos'!$H$2:$H$1001,"Pendente")</f>
        <v/>
      </c>
    </row>
    <row r="12" ht="20" customHeight="1"/>
    <row r="13" ht="20" customHeight="1"/>
    <row r="14" ht="20" customHeight="1">
      <c r="A14" s="14" t="inlineStr">
        <is>
          <t>Despesas por categoria</t>
        </is>
      </c>
      <c r="E14" s="14" t="inlineStr">
        <is>
          <t>Receitas por categoria</t>
        </is>
      </c>
    </row>
    <row r="15" ht="20" customHeight="1">
      <c r="A15" s="1" t="inlineStr">
        <is>
          <t>Categoria</t>
        </is>
      </c>
      <c r="B15" s="1" t="inlineStr">
        <is>
          <t>Valor realizado</t>
        </is>
      </c>
      <c r="E15" s="1" t="inlineStr">
        <is>
          <t>Categoria</t>
        </is>
      </c>
      <c r="F15" s="1" t="inlineStr">
        <is>
          <t>Valor realizado</t>
        </is>
      </c>
    </row>
    <row r="16" ht="20" customHeight="1">
      <c r="A16" s="4" t="inlineStr">
        <is>
          <t>Despesa fixa</t>
        </is>
      </c>
      <c r="B16" s="7">
        <f>SUMIFS('Lançamentos'!$L$2:$L$1001,'Lançamentos'!$D$2:$D$1001,A16,'Lançamentos'!$K$2:$K$1001,'Resumo'!$B$2)</f>
        <v/>
      </c>
      <c r="E16" s="4" t="inlineStr">
        <is>
          <t>Receita de serviços</t>
        </is>
      </c>
      <c r="F16" s="7">
        <f>SUMIFS('Lançamentos'!$L$2:$L$1001,'Lançamentos'!$D$2:$D$1001,E16,'Lançamentos'!$K$2:$K$1001,'Resumo'!$B$2)</f>
        <v/>
      </c>
    </row>
    <row r="17" ht="20" customHeight="1">
      <c r="A17" s="8" t="inlineStr">
        <is>
          <t>Despesa operacional</t>
        </is>
      </c>
      <c r="B17" s="10">
        <f>SUMIFS('Lançamentos'!$L$2:$L$1001,'Lançamentos'!$D$2:$D$1001,A17,'Lançamentos'!$K$2:$K$1001,'Resumo'!$B$2)</f>
        <v/>
      </c>
      <c r="E17" s="8" t="inlineStr">
        <is>
          <t>Receita de vendas</t>
        </is>
      </c>
      <c r="F17" s="10">
        <f>SUMIFS('Lançamentos'!$L$2:$L$1001,'Lançamentos'!$D$2:$D$1001,E17,'Lançamentos'!$K$2:$K$1001,'Resumo'!$B$2)</f>
        <v/>
      </c>
    </row>
    <row r="18" ht="20" customHeight="1">
      <c r="A18" s="4" t="inlineStr">
        <is>
          <t>Despesa financeira</t>
        </is>
      </c>
      <c r="B18" s="7">
        <f>SUMIFS('Lançamentos'!$L$2:$L$1001,'Lançamentos'!$D$2:$D$1001,A18,'Lançamentos'!$K$2:$K$1001,'Resumo'!$B$2)</f>
        <v/>
      </c>
    </row>
    <row r="19" ht="20" customHeight="1">
      <c r="A19" s="8" t="inlineStr">
        <is>
          <t>Custo de mercadorias</t>
        </is>
      </c>
      <c r="B19" s="10">
        <f>SUMIFS('Lançamentos'!$L$2:$L$1001,'Lançamentos'!$D$2:$D$1001,A19,'Lançamentos'!$K$2:$K$1001,'Resumo'!$B$2)</f>
        <v/>
      </c>
    </row>
    <row r="20" ht="20" customHeight="1"/>
    <row r="21" ht="20" customHeight="1"/>
    <row r="22" ht="20" customHeight="1">
      <c r="A22" s="1" t="inlineStr">
        <is>
          <t>Competência</t>
        </is>
      </c>
      <c r="B22" s="1" t="inlineStr">
        <is>
          <t>Receitas</t>
        </is>
      </c>
      <c r="C22" s="1" t="inlineStr">
        <is>
          <t>Despesas</t>
        </is>
      </c>
      <c r="D22" s="1" t="inlineStr">
        <is>
          <t>Saldo</t>
        </is>
      </c>
    </row>
    <row r="23" ht="20" customHeight="1">
      <c r="A23" s="9" t="inlineStr">
        <is>
          <t>01/2026</t>
        </is>
      </c>
      <c r="B23" s="10">
        <f>SUMIFS('Lançamentos'!$L$2:$L$1001,'Lançamentos'!$K$2:$K$1001,A23,'Lançamentos'!$B$2:$B$1001,"Receita")</f>
        <v/>
      </c>
      <c r="C23" s="10">
        <f>SUMIFS('Lançamentos'!$L$2:$L$1001,'Lançamentos'!$K$2:$K$1001,A23,'Lançamentos'!$B$2:$B$1001,"Despesa")</f>
        <v/>
      </c>
      <c r="D23" s="10">
        <f>IFERROR(B23-C23,0)</f>
        <v/>
      </c>
    </row>
    <row r="24" ht="20" customHeight="1">
      <c r="A24" s="6" t="inlineStr">
        <is>
          <t>02/2026</t>
        </is>
      </c>
      <c r="B24" s="7">
        <f>SUMIFS('Lançamentos'!$L$2:$L$1001,'Lançamentos'!$K$2:$K$1001,A24,'Lançamentos'!$B$2:$B$1001,"Receita")</f>
        <v/>
      </c>
      <c r="C24" s="7">
        <f>SUMIFS('Lançamentos'!$L$2:$L$1001,'Lançamentos'!$K$2:$K$1001,A24,'Lançamentos'!$B$2:$B$1001,"Despesa")</f>
        <v/>
      </c>
      <c r="D24" s="7">
        <f>IFERROR(B24-C24,0)</f>
        <v/>
      </c>
    </row>
  </sheetData>
  <mergeCells count="1">
    <mergeCell ref="A1:H1"/>
  </mergeCells>
  <conditionalFormatting sqref="B8">
    <cfRule type="expression" priority="1" dxfId="0" stopIfTrue="1">
      <formula>B8&gt;0</formula>
    </cfRule>
    <cfRule type="expression" priority="2" dxfId="1" stopIfTrue="1">
      <formula>B8&lt;0</formula>
    </cfRule>
  </conditionalFormatting>
  <conditionalFormatting sqref="B11">
    <cfRule type="expression" priority="3" dxfId="1" stopIfTrue="1">
      <formula>B11&gt;0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2026-09-06T20:27:38Z</dcterms:created>
  <dcterms:modified xmlns:dcterms="http://purl.org/dc/terms/" xmlns:xsi="http://www.w3.org/2001/XMLSchema-instance" xsi:type="dcterms:W3CDTF">2026-09-06T20:27:38Z</dcterms:modified>
</cp:coreProperties>
</file>