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as" sheetId="1" state="visible" r:id="rId1"/>
    <sheet xmlns:r="http://schemas.openxmlformats.org/officeDocument/2006/relationships" name="Estoque" sheetId="2" state="visible" r:id="rId2"/>
    <sheet xmlns:r="http://schemas.openxmlformats.org/officeDocument/2006/relationships" name="Fluxo de Caixa" sheetId="3" state="visible" r:id="rId3"/>
  </sheets>
  <definedNames>
    <definedName name="_xlnm._FilterDatabase" localSheetId="0" hidden="1">'Vendas'!$A$1:$L$101</definedName>
    <definedName name="_xlnm._FilterDatabase" localSheetId="1" hidden="1">'Estoque'!$A$1:$L$101</definedName>
    <definedName name="_xlnm._FilterDatabase" localSheetId="2" hidden="1">'Fluxo de Caixa'!$A$1:$H$101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AAAA"/>
    <numFmt numFmtId="165" formatCode="R$ #.##0,00"/>
    <numFmt numFmtId="166" formatCode="DD/MM/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Faturamento por Canal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'Vendas'!O6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'Vendas'!$N$7:$N$9</f>
            </numRef>
          </cat>
          <val>
            <numRef>
              <f>'Vendas'!$O$7:$O$9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Canal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Faturamento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13</col>
      <colOff>0</colOff>
      <row>11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4" customWidth="1" min="4" max="4"/>
    <col width="18" customWidth="1" min="5" max="5"/>
    <col width="24" customWidth="1" min="6" max="6"/>
    <col width="12" customWidth="1" min="7" max="7"/>
    <col width="16" customWidth="1" min="8" max="8"/>
    <col width="19" customWidth="1" min="9" max="9"/>
    <col width="22" customWidth="1" min="10" max="10"/>
    <col width="14" customWidth="1" min="11" max="11"/>
    <col width="34" customWidth="1" min="12" max="12"/>
    <col width="24" customWidth="1" min="14" max="14"/>
    <col width="18" customWidth="1" min="15" max="15"/>
  </cols>
  <sheetData>
    <row r="1">
      <c r="A1" s="1" t="inlineStr">
        <is>
          <t>ID da venda</t>
        </is>
      </c>
      <c r="B1" s="1" t="inlineStr">
        <is>
          <t>Data</t>
        </is>
      </c>
      <c r="C1" s="1" t="inlineStr">
        <is>
          <t>Nº do pedido</t>
        </is>
      </c>
      <c r="D1" s="1" t="inlineStr">
        <is>
          <t>Canal</t>
        </is>
      </c>
      <c r="E1" s="1" t="inlineStr">
        <is>
          <t>Código do produto</t>
        </is>
      </c>
      <c r="F1" s="1" t="inlineStr">
        <is>
          <t>Produto</t>
        </is>
      </c>
      <c r="G1" s="1" t="inlineStr">
        <is>
          <t>Quantidade</t>
        </is>
      </c>
      <c r="H1" s="1" t="inlineStr">
        <is>
          <t>Preço unitário</t>
        </is>
      </c>
      <c r="I1" s="1" t="inlineStr">
        <is>
          <t>Faturamento bruto</t>
        </is>
      </c>
      <c r="J1" s="1" t="inlineStr">
        <is>
          <t>Forma de pagamento</t>
        </is>
      </c>
      <c r="K1" s="1" t="inlineStr">
        <is>
          <t>Status</t>
        </is>
      </c>
      <c r="L1" s="1" t="inlineStr">
        <is>
          <t>Observação</t>
        </is>
      </c>
      <c r="N1" s="2" t="inlineStr">
        <is>
          <t>Indicador</t>
        </is>
      </c>
      <c r="O1" s="2" t="inlineStr">
        <is>
          <t>Valor</t>
        </is>
      </c>
    </row>
    <row r="2">
      <c r="A2" s="3" t="inlineStr">
        <is>
          <t>V001</t>
        </is>
      </c>
      <c r="B2" s="19" t="n">
        <v>46267</v>
      </c>
      <c r="C2" s="3" t="inlineStr">
        <is>
          <t>PD-1001</t>
        </is>
      </c>
      <c r="D2" s="3" t="inlineStr">
        <is>
          <t>Balcão</t>
        </is>
      </c>
      <c r="E2" s="3" t="inlineStr">
        <is>
          <t>PR001</t>
        </is>
      </c>
      <c r="F2" s="5">
        <f>IF('Vendas'!E2="","",IFERROR(VLOOKUP('Vendas'!E2,'Estoque'!$A$2:$F$101,2,FALSE),"Produto não cadastrado"))</f>
        <v/>
      </c>
      <c r="G2" s="6" t="n">
        <v>2</v>
      </c>
      <c r="H2" s="20">
        <f>IF('Vendas'!E2="","",IFERROR(VLOOKUP('Vendas'!E2,'Estoque'!$A$2:$F$101,6,FALSE),0))</f>
        <v/>
      </c>
      <c r="I2" s="20">
        <f>IF(OR('Vendas'!G2="",'Vendas'!H2=""),"",IFERROR('Vendas'!G2*'Vendas'!H2,0))</f>
        <v/>
      </c>
      <c r="J2" s="3" t="inlineStr">
        <is>
          <t>Pix</t>
        </is>
      </c>
      <c r="K2" s="3" t="inlineStr">
        <is>
          <t>Concluído</t>
        </is>
      </c>
      <c r="L2" s="8" t="inlineStr">
        <is>
          <t>São Paulo - consumo no salão</t>
        </is>
      </c>
      <c r="N2" s="5" t="inlineStr">
        <is>
          <t>Faturamento total</t>
        </is>
      </c>
      <c r="O2" s="21">
        <f>SUM('Vendas'!$I$2:$I$101)</f>
        <v/>
      </c>
    </row>
    <row r="3">
      <c r="A3" s="3" t="inlineStr">
        <is>
          <t>V002</t>
        </is>
      </c>
      <c r="B3" s="19" t="n">
        <v>46268</v>
      </c>
      <c r="C3" s="3" t="inlineStr">
        <is>
          <t>PD-1002</t>
        </is>
      </c>
      <c r="D3" s="3" t="inlineStr">
        <is>
          <t>Delivery</t>
        </is>
      </c>
      <c r="E3" s="3" t="inlineStr">
        <is>
          <t>PR002</t>
        </is>
      </c>
      <c r="F3" s="10">
        <f>IF('Vendas'!E3="","",IFERROR(VLOOKUP('Vendas'!E3,'Estoque'!$A$2:$F$101,2,FALSE),"Produto não cadastrado"))</f>
        <v/>
      </c>
      <c r="G3" s="6" t="n">
        <v>1</v>
      </c>
      <c r="H3" s="22">
        <f>IF('Vendas'!E3="","",IFERROR(VLOOKUP('Vendas'!E3,'Estoque'!$A$2:$F$101,6,FALSE),0))</f>
        <v/>
      </c>
      <c r="I3" s="22">
        <f>IF(OR('Vendas'!G3="",'Vendas'!H3=""),"",IFERROR('Vendas'!G3*'Vendas'!H3,0))</f>
        <v/>
      </c>
      <c r="J3" s="3" t="inlineStr">
        <is>
          <t>Cartão de crédito</t>
        </is>
      </c>
      <c r="K3" s="3" t="inlineStr">
        <is>
          <t>Concluído</t>
        </is>
      </c>
      <c r="L3" s="8" t="inlineStr">
        <is>
          <t>Campinas - entrega residencial</t>
        </is>
      </c>
      <c r="N3" s="10" t="inlineStr">
        <is>
          <t>Ticket médio</t>
        </is>
      </c>
      <c r="O3" s="23">
        <f>IFERROR(AVERAGE('Vendas'!$I$2:$I$101),0)</f>
        <v/>
      </c>
    </row>
    <row r="4">
      <c r="A4" s="3" t="inlineStr">
        <is>
          <t>V003</t>
        </is>
      </c>
      <c r="B4" s="19" t="n">
        <v>46269</v>
      </c>
      <c r="C4" s="3" t="inlineStr">
        <is>
          <t>PD-1003</t>
        </is>
      </c>
      <c r="D4" s="3" t="inlineStr">
        <is>
          <t>Aplicativo</t>
        </is>
      </c>
      <c r="E4" s="3" t="inlineStr">
        <is>
          <t>PR003</t>
        </is>
      </c>
      <c r="F4" s="5">
        <f>IF('Vendas'!E4="","",IFERROR(VLOOKUP('Vendas'!E4,'Estoque'!$A$2:$F$101,2,FALSE),"Produto não cadastrado"))</f>
        <v/>
      </c>
      <c r="G4" s="6" t="n">
        <v>3</v>
      </c>
      <c r="H4" s="20">
        <f>IF('Vendas'!E4="","",IFERROR(VLOOKUP('Vendas'!E4,'Estoque'!$A$2:$F$101,6,FALSE),0))</f>
        <v/>
      </c>
      <c r="I4" s="20">
        <f>IF(OR('Vendas'!G4="",'Vendas'!H4=""),"",IFERROR('Vendas'!G4*'Vendas'!H4,0))</f>
        <v/>
      </c>
      <c r="J4" s="3" t="inlineStr">
        <is>
          <t>Pix</t>
        </is>
      </c>
      <c r="K4" s="3" t="inlineStr">
        <is>
          <t>Concluído</t>
        </is>
      </c>
      <c r="L4" s="8" t="inlineStr">
        <is>
          <t>Belo Horizonte - pedido corporativo</t>
        </is>
      </c>
      <c r="N4" s="5" t="inlineStr">
        <is>
          <t>Pedidos concluídos</t>
        </is>
      </c>
      <c r="O4" s="13">
        <f>COUNTIF('Vendas'!$K$2:$K$101,"Concluído")</f>
        <v/>
      </c>
    </row>
    <row r="5">
      <c r="A5" s="3" t="inlineStr">
        <is>
          <t>V004</t>
        </is>
      </c>
      <c r="B5" s="19" t="n">
        <v>46270</v>
      </c>
      <c r="C5" s="3" t="inlineStr">
        <is>
          <t>PD-1004</t>
        </is>
      </c>
      <c r="D5" s="3" t="inlineStr">
        <is>
          <t>Balcão</t>
        </is>
      </c>
      <c r="E5" s="3" t="inlineStr">
        <is>
          <t>PR005</t>
        </is>
      </c>
      <c r="F5" s="10">
        <f>IF('Vendas'!E5="","",IFERROR(VLOOKUP('Vendas'!E5,'Estoque'!$A$2:$F$101,2,FALSE),"Produto não cadastrado"))</f>
        <v/>
      </c>
      <c r="G5" s="6" t="n">
        <v>2</v>
      </c>
      <c r="H5" s="22">
        <f>IF('Vendas'!E5="","",IFERROR(VLOOKUP('Vendas'!E5,'Estoque'!$A$2:$F$101,6,FALSE),0))</f>
        <v/>
      </c>
      <c r="I5" s="22">
        <f>IF(OR('Vendas'!G5="",'Vendas'!H5=""),"",IFERROR('Vendas'!G5*'Vendas'!H5,0))</f>
        <v/>
      </c>
      <c r="J5" s="3" t="inlineStr">
        <is>
          <t>Dinheiro</t>
        </is>
      </c>
      <c r="K5" s="3" t="inlineStr">
        <is>
          <t>Concluído</t>
        </is>
      </c>
      <c r="L5" s="8" t="inlineStr">
        <is>
          <t>Curitiba - retirada no caixa</t>
        </is>
      </c>
    </row>
    <row r="6">
      <c r="A6" s="3" t="inlineStr">
        <is>
          <t>V005</t>
        </is>
      </c>
      <c r="B6" s="19" t="n">
        <v>46271</v>
      </c>
      <c r="C6" s="3" t="inlineStr">
        <is>
          <t>PD-1005</t>
        </is>
      </c>
      <c r="D6" s="3" t="inlineStr">
        <is>
          <t>Delivery</t>
        </is>
      </c>
      <c r="E6" s="3" t="inlineStr">
        <is>
          <t>PR004</t>
        </is>
      </c>
      <c r="F6" s="5">
        <f>IF('Vendas'!E6="","",IFERROR(VLOOKUP('Vendas'!E6,'Estoque'!$A$2:$F$101,2,FALSE),"Produto não cadastrado"))</f>
        <v/>
      </c>
      <c r="G6" s="6" t="n">
        <v>1</v>
      </c>
      <c r="H6" s="20">
        <f>IF('Vendas'!E6="","",IFERROR(VLOOKUP('Vendas'!E6,'Estoque'!$A$2:$F$101,6,FALSE),0))</f>
        <v/>
      </c>
      <c r="I6" s="20">
        <f>IF(OR('Vendas'!G6="",'Vendas'!H6=""),"",IFERROR('Vendas'!G6*'Vendas'!H6,0))</f>
        <v/>
      </c>
      <c r="J6" s="3" t="inlineStr">
        <is>
          <t>Cartão de débito</t>
        </is>
      </c>
      <c r="K6" s="3" t="inlineStr">
        <is>
          <t>Concluído</t>
        </is>
      </c>
      <c r="L6" s="8" t="inlineStr">
        <is>
          <t>Recife - entrega residencial</t>
        </is>
      </c>
      <c r="N6" s="2" t="inlineStr">
        <is>
          <t>Canal</t>
        </is>
      </c>
      <c r="O6" s="2" t="inlineStr">
        <is>
          <t>Faturamento</t>
        </is>
      </c>
    </row>
    <row r="7">
      <c r="A7" s="3" t="inlineStr">
        <is>
          <t>V006</t>
        </is>
      </c>
      <c r="B7" s="19" t="n">
        <v>46272</v>
      </c>
      <c r="C7" s="3" t="inlineStr">
        <is>
          <t>PD-1006</t>
        </is>
      </c>
      <c r="D7" s="3" t="inlineStr">
        <is>
          <t>Aplicativo</t>
        </is>
      </c>
      <c r="E7" s="3" t="inlineStr">
        <is>
          <t>PR006</t>
        </is>
      </c>
      <c r="F7" s="10">
        <f>IF('Vendas'!E7="","",IFERROR(VLOOKUP('Vendas'!E7,'Estoque'!$A$2:$F$101,2,FALSE),"Produto não cadastrado"))</f>
        <v/>
      </c>
      <c r="G7" s="6" t="n">
        <v>2</v>
      </c>
      <c r="H7" s="22">
        <f>IF('Vendas'!E7="","",IFERROR(VLOOKUP('Vendas'!E7,'Estoque'!$A$2:$F$101,6,FALSE),0))</f>
        <v/>
      </c>
      <c r="I7" s="22">
        <f>IF(OR('Vendas'!G7="",'Vendas'!H7=""),"",IFERROR('Vendas'!G7*'Vendas'!H7,0))</f>
        <v/>
      </c>
      <c r="J7" s="3" t="inlineStr">
        <is>
          <t>Cartão de crédito</t>
        </is>
      </c>
      <c r="K7" s="3" t="inlineStr">
        <is>
          <t>Concluído</t>
        </is>
      </c>
      <c r="L7" s="8" t="inlineStr">
        <is>
          <t>São Paulo - pedido via aplicativo</t>
        </is>
      </c>
      <c r="N7" s="5" t="inlineStr">
        <is>
          <t>Balcão</t>
        </is>
      </c>
      <c r="O7" s="21">
        <f>SUMIF('Vendas'!$D$2:$D$101,"Balcão",'Vendas'!$I$2:$I$101)</f>
        <v/>
      </c>
    </row>
    <row r="8">
      <c r="A8" s="3" t="inlineStr">
        <is>
          <t>V007</t>
        </is>
      </c>
      <c r="B8" s="19" t="n">
        <v>46273</v>
      </c>
      <c r="C8" s="3" t="inlineStr">
        <is>
          <t>PD-1007</t>
        </is>
      </c>
      <c r="D8" s="3" t="inlineStr">
        <is>
          <t>Balcão</t>
        </is>
      </c>
      <c r="E8" s="3" t="inlineStr">
        <is>
          <t>PR007</t>
        </is>
      </c>
      <c r="F8" s="5">
        <f>IF('Vendas'!E8="","",IFERROR(VLOOKUP('Vendas'!E8,'Estoque'!$A$2:$F$101,2,FALSE),"Produto não cadastrado"))</f>
        <v/>
      </c>
      <c r="G8" s="6" t="n">
        <v>4</v>
      </c>
      <c r="H8" s="20">
        <f>IF('Vendas'!E8="","",IFERROR(VLOOKUP('Vendas'!E8,'Estoque'!$A$2:$F$101,6,FALSE),0))</f>
        <v/>
      </c>
      <c r="I8" s="20">
        <f>IF(OR('Vendas'!G8="",'Vendas'!H8=""),"",IFERROR('Vendas'!G8*'Vendas'!H8,0))</f>
        <v/>
      </c>
      <c r="J8" s="3" t="inlineStr">
        <is>
          <t>Pix</t>
        </is>
      </c>
      <c r="K8" s="3" t="inlineStr">
        <is>
          <t>Cancelado</t>
        </is>
      </c>
      <c r="L8" s="8" t="inlineStr">
        <is>
          <t>Campinas - cliente desistiu do pedido</t>
        </is>
      </c>
      <c r="N8" s="10" t="inlineStr">
        <is>
          <t>Delivery</t>
        </is>
      </c>
      <c r="O8" s="23">
        <f>SUMIF('Vendas'!$D$2:$D$101,"Delivery",'Vendas'!$I$2:$I$101)</f>
        <v/>
      </c>
    </row>
    <row r="9">
      <c r="A9" s="3" t="inlineStr">
        <is>
          <t>V008</t>
        </is>
      </c>
      <c r="B9" s="19" t="n">
        <v>46274</v>
      </c>
      <c r="C9" s="3" t="inlineStr">
        <is>
          <t>PD-1008</t>
        </is>
      </c>
      <c r="D9" s="3" t="inlineStr">
        <is>
          <t>Delivery</t>
        </is>
      </c>
      <c r="E9" s="3" t="inlineStr">
        <is>
          <t>PR008</t>
        </is>
      </c>
      <c r="F9" s="10">
        <f>IF('Vendas'!E9="","",IFERROR(VLOOKUP('Vendas'!E9,'Estoque'!$A$2:$F$101,2,FALSE),"Produto não cadastrado"))</f>
        <v/>
      </c>
      <c r="G9" s="6" t="n">
        <v>1</v>
      </c>
      <c r="H9" s="22">
        <f>IF('Vendas'!E9="","",IFERROR(VLOOKUP('Vendas'!E9,'Estoque'!$A$2:$F$101,6,FALSE),0))</f>
        <v/>
      </c>
      <c r="I9" s="22">
        <f>IF(OR('Vendas'!G9="",'Vendas'!H9=""),"",IFERROR('Vendas'!G9*'Vendas'!H9,0))</f>
        <v/>
      </c>
      <c r="J9" s="3" t="inlineStr">
        <is>
          <t>Cartão de crédito</t>
        </is>
      </c>
      <c r="K9" s="3" t="inlineStr">
        <is>
          <t>Concluído</t>
        </is>
      </c>
      <c r="L9" s="8" t="inlineStr">
        <is>
          <t>Belo Horizonte - entrega agendada</t>
        </is>
      </c>
      <c r="N9" s="5" t="inlineStr">
        <is>
          <t>Aplicativo</t>
        </is>
      </c>
      <c r="O9" s="21">
        <f>SUMIF('Vendas'!$D$2:$D$101,"Aplicativo",'Vendas'!$I$2:$I$101)</f>
        <v/>
      </c>
    </row>
    <row r="10">
      <c r="A10" s="3" t="inlineStr">
        <is>
          <t>V009</t>
        </is>
      </c>
      <c r="B10" s="19" t="n">
        <v>46275</v>
      </c>
      <c r="C10" s="3" t="inlineStr">
        <is>
          <t>PD-1009</t>
        </is>
      </c>
      <c r="D10" s="3" t="inlineStr">
        <is>
          <t>Aplicativo</t>
        </is>
      </c>
      <c r="E10" s="3" t="inlineStr">
        <is>
          <t>PR009</t>
        </is>
      </c>
      <c r="F10" s="5">
        <f>IF('Vendas'!E10="","",IFERROR(VLOOKUP('Vendas'!E10,'Estoque'!$A$2:$F$101,2,FALSE),"Produto não cadastrado"))</f>
        <v/>
      </c>
      <c r="G10" s="6" t="n">
        <v>3</v>
      </c>
      <c r="H10" s="20">
        <f>IF('Vendas'!E10="","",IFERROR(VLOOKUP('Vendas'!E10,'Estoque'!$A$2:$F$101,6,FALSE),0))</f>
        <v/>
      </c>
      <c r="I10" s="20">
        <f>IF(OR('Vendas'!G10="",'Vendas'!H10=""),"",IFERROR('Vendas'!G10*'Vendas'!H10,0))</f>
        <v/>
      </c>
      <c r="J10" s="3" t="inlineStr">
        <is>
          <t>Pix</t>
        </is>
      </c>
      <c r="K10" s="3" t="inlineStr">
        <is>
          <t>Concluído</t>
        </is>
      </c>
      <c r="L10" s="8" t="inlineStr">
        <is>
          <t>Curitiba - pedido para escritório</t>
        </is>
      </c>
    </row>
    <row r="11">
      <c r="A11" s="3" t="inlineStr">
        <is>
          <t>V010</t>
        </is>
      </c>
      <c r="B11" s="19" t="n">
        <v>46276</v>
      </c>
      <c r="C11" s="3" t="inlineStr">
        <is>
          <t>PD-1010</t>
        </is>
      </c>
      <c r="D11" s="3" t="inlineStr">
        <is>
          <t>Balcão</t>
        </is>
      </c>
      <c r="E11" s="3" t="inlineStr">
        <is>
          <t>PR010</t>
        </is>
      </c>
      <c r="F11" s="10">
        <f>IF('Vendas'!E11="","",IFERROR(VLOOKUP('Vendas'!E11,'Estoque'!$A$2:$F$101,2,FALSE),"Produto não cadastrado"))</f>
        <v/>
      </c>
      <c r="G11" s="6" t="n">
        <v>1</v>
      </c>
      <c r="H11" s="22">
        <f>IF('Vendas'!E11="","",IFERROR(VLOOKUP('Vendas'!E11,'Estoque'!$A$2:$F$101,6,FALSE),0))</f>
        <v/>
      </c>
      <c r="I11" s="22">
        <f>IF(OR('Vendas'!G11="",'Vendas'!H11=""),"",IFERROR('Vendas'!G11*'Vendas'!H11,0))</f>
        <v/>
      </c>
      <c r="J11" s="3" t="inlineStr">
        <is>
          <t>Cartão de débito</t>
        </is>
      </c>
      <c r="K11" s="3" t="inlineStr">
        <is>
          <t>Concluído</t>
        </is>
      </c>
      <c r="L11" s="8" t="inlineStr">
        <is>
          <t>Recife - consumo no salão</t>
        </is>
      </c>
    </row>
    <row r="12">
      <c r="A12" s="3" t="n"/>
      <c r="B12" s="19" t="n"/>
      <c r="C12" s="3" t="n"/>
      <c r="D12" s="3" t="n"/>
      <c r="E12" s="3" t="n"/>
      <c r="F12" s="5">
        <f>IF('Vendas'!E12="","",IFERROR(VLOOKUP('Vendas'!E12,'Estoque'!$A$2:$F$101,2,FALSE),"Produto não cadastrado"))</f>
        <v/>
      </c>
      <c r="G12" s="6" t="n"/>
      <c r="H12" s="20">
        <f>IF('Vendas'!E12="","",IFERROR(VLOOKUP('Vendas'!E12,'Estoque'!$A$2:$F$101,6,FALSE),0))</f>
        <v/>
      </c>
      <c r="I12" s="20">
        <f>IF(OR('Vendas'!G12="",'Vendas'!H12=""),"",IFERROR('Vendas'!G12*'Vendas'!H12,0))</f>
        <v/>
      </c>
      <c r="J12" s="3" t="n"/>
      <c r="K12" s="3" t="n"/>
      <c r="L12" s="8" t="n"/>
    </row>
    <row r="13">
      <c r="A13" s="3" t="n"/>
      <c r="B13" s="19" t="n"/>
      <c r="C13" s="3" t="n"/>
      <c r="D13" s="3" t="n"/>
      <c r="E13" s="3" t="n"/>
      <c r="F13" s="10">
        <f>IF('Vendas'!E13="","",IFERROR(VLOOKUP('Vendas'!E13,'Estoque'!$A$2:$F$101,2,FALSE),"Produto não cadastrado"))</f>
        <v/>
      </c>
      <c r="G13" s="6" t="n"/>
      <c r="H13" s="22">
        <f>IF('Vendas'!E13="","",IFERROR(VLOOKUP('Vendas'!E13,'Estoque'!$A$2:$F$101,6,FALSE),0))</f>
        <v/>
      </c>
      <c r="I13" s="22">
        <f>IF(OR('Vendas'!G13="",'Vendas'!H13=""),"",IFERROR('Vendas'!G13*'Vendas'!H13,0))</f>
        <v/>
      </c>
      <c r="J13" s="3" t="n"/>
      <c r="K13" s="3" t="n"/>
      <c r="L13" s="8" t="n"/>
    </row>
    <row r="14">
      <c r="A14" s="3" t="n"/>
      <c r="B14" s="19" t="n"/>
      <c r="C14" s="3" t="n"/>
      <c r="D14" s="3" t="n"/>
      <c r="E14" s="3" t="n"/>
      <c r="F14" s="5">
        <f>IF('Vendas'!E14="","",IFERROR(VLOOKUP('Vendas'!E14,'Estoque'!$A$2:$F$101,2,FALSE),"Produto não cadastrado"))</f>
        <v/>
      </c>
      <c r="G14" s="6" t="n"/>
      <c r="H14" s="20">
        <f>IF('Vendas'!E14="","",IFERROR(VLOOKUP('Vendas'!E14,'Estoque'!$A$2:$F$101,6,FALSE),0))</f>
        <v/>
      </c>
      <c r="I14" s="20">
        <f>IF(OR('Vendas'!G14="",'Vendas'!H14=""),"",IFERROR('Vendas'!G14*'Vendas'!H14,0))</f>
        <v/>
      </c>
      <c r="J14" s="3" t="n"/>
      <c r="K14" s="3" t="n"/>
      <c r="L14" s="8" t="n"/>
    </row>
    <row r="15">
      <c r="A15" s="3" t="n"/>
      <c r="B15" s="19" t="n"/>
      <c r="C15" s="3" t="n"/>
      <c r="D15" s="3" t="n"/>
      <c r="E15" s="3" t="n"/>
      <c r="F15" s="10">
        <f>IF('Vendas'!E15="","",IFERROR(VLOOKUP('Vendas'!E15,'Estoque'!$A$2:$F$101,2,FALSE),"Produto não cadastrado"))</f>
        <v/>
      </c>
      <c r="G15" s="6" t="n"/>
      <c r="H15" s="22">
        <f>IF('Vendas'!E15="","",IFERROR(VLOOKUP('Vendas'!E15,'Estoque'!$A$2:$F$101,6,FALSE),0))</f>
        <v/>
      </c>
      <c r="I15" s="22">
        <f>IF(OR('Vendas'!G15="",'Vendas'!H15=""),"",IFERROR('Vendas'!G15*'Vendas'!H15,0))</f>
        <v/>
      </c>
      <c r="J15" s="3" t="n"/>
      <c r="K15" s="3" t="n"/>
      <c r="L15" s="8" t="n"/>
    </row>
    <row r="16">
      <c r="A16" s="3" t="n"/>
      <c r="B16" s="19" t="n"/>
      <c r="C16" s="3" t="n"/>
      <c r="D16" s="3" t="n"/>
      <c r="E16" s="3" t="n"/>
      <c r="F16" s="5">
        <f>IF('Vendas'!E16="","",IFERROR(VLOOKUP('Vendas'!E16,'Estoque'!$A$2:$F$101,2,FALSE),"Produto não cadastrado"))</f>
        <v/>
      </c>
      <c r="G16" s="6" t="n"/>
      <c r="H16" s="20">
        <f>IF('Vendas'!E16="","",IFERROR(VLOOKUP('Vendas'!E16,'Estoque'!$A$2:$F$101,6,FALSE),0))</f>
        <v/>
      </c>
      <c r="I16" s="20">
        <f>IF(OR('Vendas'!G16="",'Vendas'!H16=""),"",IFERROR('Vendas'!G16*'Vendas'!H16,0))</f>
        <v/>
      </c>
      <c r="J16" s="3" t="n"/>
      <c r="K16" s="3" t="n"/>
      <c r="L16" s="8" t="n"/>
    </row>
    <row r="17">
      <c r="A17" s="3" t="n"/>
      <c r="B17" s="19" t="n"/>
      <c r="C17" s="3" t="n"/>
      <c r="D17" s="3" t="n"/>
      <c r="E17" s="3" t="n"/>
      <c r="F17" s="10">
        <f>IF('Vendas'!E17="","",IFERROR(VLOOKUP('Vendas'!E17,'Estoque'!$A$2:$F$101,2,FALSE),"Produto não cadastrado"))</f>
        <v/>
      </c>
      <c r="G17" s="6" t="n"/>
      <c r="H17" s="22">
        <f>IF('Vendas'!E17="","",IFERROR(VLOOKUP('Vendas'!E17,'Estoque'!$A$2:$F$101,6,FALSE),0))</f>
        <v/>
      </c>
      <c r="I17" s="22">
        <f>IF(OR('Vendas'!G17="",'Vendas'!H17=""),"",IFERROR('Vendas'!G17*'Vendas'!H17,0))</f>
        <v/>
      </c>
      <c r="J17" s="3" t="n"/>
      <c r="K17" s="3" t="n"/>
      <c r="L17" s="8" t="n"/>
    </row>
    <row r="18">
      <c r="A18" s="3" t="n"/>
      <c r="B18" s="19" t="n"/>
      <c r="C18" s="3" t="n"/>
      <c r="D18" s="3" t="n"/>
      <c r="E18" s="3" t="n"/>
      <c r="F18" s="5">
        <f>IF('Vendas'!E18="","",IFERROR(VLOOKUP('Vendas'!E18,'Estoque'!$A$2:$F$101,2,FALSE),"Produto não cadastrado"))</f>
        <v/>
      </c>
      <c r="G18" s="6" t="n"/>
      <c r="H18" s="20">
        <f>IF('Vendas'!E18="","",IFERROR(VLOOKUP('Vendas'!E18,'Estoque'!$A$2:$F$101,6,FALSE),0))</f>
        <v/>
      </c>
      <c r="I18" s="20">
        <f>IF(OR('Vendas'!G18="",'Vendas'!H18=""),"",IFERROR('Vendas'!G18*'Vendas'!H18,0))</f>
        <v/>
      </c>
      <c r="J18" s="3" t="n"/>
      <c r="K18" s="3" t="n"/>
      <c r="L18" s="8" t="n"/>
    </row>
    <row r="19">
      <c r="A19" s="3" t="n"/>
      <c r="B19" s="19" t="n"/>
      <c r="C19" s="3" t="n"/>
      <c r="D19" s="3" t="n"/>
      <c r="E19" s="3" t="n"/>
      <c r="F19" s="10">
        <f>IF('Vendas'!E19="","",IFERROR(VLOOKUP('Vendas'!E19,'Estoque'!$A$2:$F$101,2,FALSE),"Produto não cadastrado"))</f>
        <v/>
      </c>
      <c r="G19" s="6" t="n"/>
      <c r="H19" s="22">
        <f>IF('Vendas'!E19="","",IFERROR(VLOOKUP('Vendas'!E19,'Estoque'!$A$2:$F$101,6,FALSE),0))</f>
        <v/>
      </c>
      <c r="I19" s="22">
        <f>IF(OR('Vendas'!G19="",'Vendas'!H19=""),"",IFERROR('Vendas'!G19*'Vendas'!H19,0))</f>
        <v/>
      </c>
      <c r="J19" s="3" t="n"/>
      <c r="K19" s="3" t="n"/>
      <c r="L19" s="8" t="n"/>
    </row>
    <row r="20">
      <c r="A20" s="3" t="n"/>
      <c r="B20" s="19" t="n"/>
      <c r="C20" s="3" t="n"/>
      <c r="D20" s="3" t="n"/>
      <c r="E20" s="3" t="n"/>
      <c r="F20" s="5">
        <f>IF('Vendas'!E20="","",IFERROR(VLOOKUP('Vendas'!E20,'Estoque'!$A$2:$F$101,2,FALSE),"Produto não cadastrado"))</f>
        <v/>
      </c>
      <c r="G20" s="6" t="n"/>
      <c r="H20" s="20">
        <f>IF('Vendas'!E20="","",IFERROR(VLOOKUP('Vendas'!E20,'Estoque'!$A$2:$F$101,6,FALSE),0))</f>
        <v/>
      </c>
      <c r="I20" s="20">
        <f>IF(OR('Vendas'!G20="",'Vendas'!H20=""),"",IFERROR('Vendas'!G20*'Vendas'!H20,0))</f>
        <v/>
      </c>
      <c r="J20" s="3" t="n"/>
      <c r="K20" s="3" t="n"/>
      <c r="L20" s="8" t="n"/>
    </row>
    <row r="21">
      <c r="A21" s="3" t="n"/>
      <c r="B21" s="19" t="n"/>
      <c r="C21" s="3" t="n"/>
      <c r="D21" s="3" t="n"/>
      <c r="E21" s="3" t="n"/>
      <c r="F21" s="10">
        <f>IF('Vendas'!E21="","",IFERROR(VLOOKUP('Vendas'!E21,'Estoque'!$A$2:$F$101,2,FALSE),"Produto não cadastrado"))</f>
        <v/>
      </c>
      <c r="G21" s="6" t="n"/>
      <c r="H21" s="22">
        <f>IF('Vendas'!E21="","",IFERROR(VLOOKUP('Vendas'!E21,'Estoque'!$A$2:$F$101,6,FALSE),0))</f>
        <v/>
      </c>
      <c r="I21" s="22">
        <f>IF(OR('Vendas'!G21="",'Vendas'!H21=""),"",IFERROR('Vendas'!G21*'Vendas'!H21,0))</f>
        <v/>
      </c>
      <c r="J21" s="3" t="n"/>
      <c r="K21" s="3" t="n"/>
      <c r="L21" s="8" t="n"/>
    </row>
    <row r="22">
      <c r="A22" s="3" t="n"/>
      <c r="B22" s="19" t="n"/>
      <c r="C22" s="3" t="n"/>
      <c r="D22" s="3" t="n"/>
      <c r="E22" s="3" t="n"/>
      <c r="F22" s="5">
        <f>IF('Vendas'!E22="","",IFERROR(VLOOKUP('Vendas'!E22,'Estoque'!$A$2:$F$101,2,FALSE),"Produto não cadastrado"))</f>
        <v/>
      </c>
      <c r="G22" s="6" t="n"/>
      <c r="H22" s="20">
        <f>IF('Vendas'!E22="","",IFERROR(VLOOKUP('Vendas'!E22,'Estoque'!$A$2:$F$101,6,FALSE),0))</f>
        <v/>
      </c>
      <c r="I22" s="20">
        <f>IF(OR('Vendas'!G22="",'Vendas'!H22=""),"",IFERROR('Vendas'!G22*'Vendas'!H22,0))</f>
        <v/>
      </c>
      <c r="J22" s="3" t="n"/>
      <c r="K22" s="3" t="n"/>
      <c r="L22" s="8" t="n"/>
    </row>
    <row r="23">
      <c r="A23" s="3" t="n"/>
      <c r="B23" s="19" t="n"/>
      <c r="C23" s="3" t="n"/>
      <c r="D23" s="3" t="n"/>
      <c r="E23" s="3" t="n"/>
      <c r="F23" s="10">
        <f>IF('Vendas'!E23="","",IFERROR(VLOOKUP('Vendas'!E23,'Estoque'!$A$2:$F$101,2,FALSE),"Produto não cadastrado"))</f>
        <v/>
      </c>
      <c r="G23" s="6" t="n"/>
      <c r="H23" s="22">
        <f>IF('Vendas'!E23="","",IFERROR(VLOOKUP('Vendas'!E23,'Estoque'!$A$2:$F$101,6,FALSE),0))</f>
        <v/>
      </c>
      <c r="I23" s="22">
        <f>IF(OR('Vendas'!G23="",'Vendas'!H23=""),"",IFERROR('Vendas'!G23*'Vendas'!H23,0))</f>
        <v/>
      </c>
      <c r="J23" s="3" t="n"/>
      <c r="K23" s="3" t="n"/>
      <c r="L23" s="8" t="n"/>
    </row>
    <row r="24">
      <c r="A24" s="3" t="n"/>
      <c r="B24" s="19" t="n"/>
      <c r="C24" s="3" t="n"/>
      <c r="D24" s="3" t="n"/>
      <c r="E24" s="3" t="n"/>
      <c r="F24" s="5">
        <f>IF('Vendas'!E24="","",IFERROR(VLOOKUP('Vendas'!E24,'Estoque'!$A$2:$F$101,2,FALSE),"Produto não cadastrado"))</f>
        <v/>
      </c>
      <c r="G24" s="6" t="n"/>
      <c r="H24" s="20">
        <f>IF('Vendas'!E24="","",IFERROR(VLOOKUP('Vendas'!E24,'Estoque'!$A$2:$F$101,6,FALSE),0))</f>
        <v/>
      </c>
      <c r="I24" s="20">
        <f>IF(OR('Vendas'!G24="",'Vendas'!H24=""),"",IFERROR('Vendas'!G24*'Vendas'!H24,0))</f>
        <v/>
      </c>
      <c r="J24" s="3" t="n"/>
      <c r="K24" s="3" t="n"/>
      <c r="L24" s="8" t="n"/>
    </row>
    <row r="25">
      <c r="A25" s="3" t="n"/>
      <c r="B25" s="19" t="n"/>
      <c r="C25" s="3" t="n"/>
      <c r="D25" s="3" t="n"/>
      <c r="E25" s="3" t="n"/>
      <c r="F25" s="10">
        <f>IF('Vendas'!E25="","",IFERROR(VLOOKUP('Vendas'!E25,'Estoque'!$A$2:$F$101,2,FALSE),"Produto não cadastrado"))</f>
        <v/>
      </c>
      <c r="G25" s="6" t="n"/>
      <c r="H25" s="22">
        <f>IF('Vendas'!E25="","",IFERROR(VLOOKUP('Vendas'!E25,'Estoque'!$A$2:$F$101,6,FALSE),0))</f>
        <v/>
      </c>
      <c r="I25" s="22">
        <f>IF(OR('Vendas'!G25="",'Vendas'!H25=""),"",IFERROR('Vendas'!G25*'Vendas'!H25,0))</f>
        <v/>
      </c>
      <c r="J25" s="3" t="n"/>
      <c r="K25" s="3" t="n"/>
      <c r="L25" s="8" t="n"/>
    </row>
    <row r="26">
      <c r="A26" s="3" t="n"/>
      <c r="B26" s="19" t="n"/>
      <c r="C26" s="3" t="n"/>
      <c r="D26" s="3" t="n"/>
      <c r="E26" s="3" t="n"/>
      <c r="F26" s="5">
        <f>IF('Vendas'!E26="","",IFERROR(VLOOKUP('Vendas'!E26,'Estoque'!$A$2:$F$101,2,FALSE),"Produto não cadastrado"))</f>
        <v/>
      </c>
      <c r="G26" s="6" t="n"/>
      <c r="H26" s="20">
        <f>IF('Vendas'!E26="","",IFERROR(VLOOKUP('Vendas'!E26,'Estoque'!$A$2:$F$101,6,FALSE),0))</f>
        <v/>
      </c>
      <c r="I26" s="20">
        <f>IF(OR('Vendas'!G26="",'Vendas'!H26=""),"",IFERROR('Vendas'!G26*'Vendas'!H26,0))</f>
        <v/>
      </c>
      <c r="J26" s="3" t="n"/>
      <c r="K26" s="3" t="n"/>
      <c r="L26" s="8" t="n"/>
    </row>
    <row r="27">
      <c r="A27" s="3" t="n"/>
      <c r="B27" s="19" t="n"/>
      <c r="C27" s="3" t="n"/>
      <c r="D27" s="3" t="n"/>
      <c r="E27" s="3" t="n"/>
      <c r="F27" s="10">
        <f>IF('Vendas'!E27="","",IFERROR(VLOOKUP('Vendas'!E27,'Estoque'!$A$2:$F$101,2,FALSE),"Produto não cadastrado"))</f>
        <v/>
      </c>
      <c r="G27" s="6" t="n"/>
      <c r="H27" s="22">
        <f>IF('Vendas'!E27="","",IFERROR(VLOOKUP('Vendas'!E27,'Estoque'!$A$2:$F$101,6,FALSE),0))</f>
        <v/>
      </c>
      <c r="I27" s="22">
        <f>IF(OR('Vendas'!G27="",'Vendas'!H27=""),"",IFERROR('Vendas'!G27*'Vendas'!H27,0))</f>
        <v/>
      </c>
      <c r="J27" s="3" t="n"/>
      <c r="K27" s="3" t="n"/>
      <c r="L27" s="8" t="n"/>
    </row>
    <row r="28">
      <c r="A28" s="3" t="n"/>
      <c r="B28" s="19" t="n"/>
      <c r="C28" s="3" t="n"/>
      <c r="D28" s="3" t="n"/>
      <c r="E28" s="3" t="n"/>
      <c r="F28" s="5">
        <f>IF('Vendas'!E28="","",IFERROR(VLOOKUP('Vendas'!E28,'Estoque'!$A$2:$F$101,2,FALSE),"Produto não cadastrado"))</f>
        <v/>
      </c>
      <c r="G28" s="6" t="n"/>
      <c r="H28" s="20">
        <f>IF('Vendas'!E28="","",IFERROR(VLOOKUP('Vendas'!E28,'Estoque'!$A$2:$F$101,6,FALSE),0))</f>
        <v/>
      </c>
      <c r="I28" s="20">
        <f>IF(OR('Vendas'!G28="",'Vendas'!H28=""),"",IFERROR('Vendas'!G28*'Vendas'!H28,0))</f>
        <v/>
      </c>
      <c r="J28" s="3" t="n"/>
      <c r="K28" s="3" t="n"/>
      <c r="L28" s="8" t="n"/>
    </row>
    <row r="29">
      <c r="A29" s="3" t="n"/>
      <c r="B29" s="19" t="n"/>
      <c r="C29" s="3" t="n"/>
      <c r="D29" s="3" t="n"/>
      <c r="E29" s="3" t="n"/>
      <c r="F29" s="10">
        <f>IF('Vendas'!E29="","",IFERROR(VLOOKUP('Vendas'!E29,'Estoque'!$A$2:$F$101,2,FALSE),"Produto não cadastrado"))</f>
        <v/>
      </c>
      <c r="G29" s="6" t="n"/>
      <c r="H29" s="22">
        <f>IF('Vendas'!E29="","",IFERROR(VLOOKUP('Vendas'!E29,'Estoque'!$A$2:$F$101,6,FALSE),0))</f>
        <v/>
      </c>
      <c r="I29" s="22">
        <f>IF(OR('Vendas'!G29="",'Vendas'!H29=""),"",IFERROR('Vendas'!G29*'Vendas'!H29,0))</f>
        <v/>
      </c>
      <c r="J29" s="3" t="n"/>
      <c r="K29" s="3" t="n"/>
      <c r="L29" s="8" t="n"/>
    </row>
    <row r="30">
      <c r="A30" s="3" t="n"/>
      <c r="B30" s="19" t="n"/>
      <c r="C30" s="3" t="n"/>
      <c r="D30" s="3" t="n"/>
      <c r="E30" s="3" t="n"/>
      <c r="F30" s="5">
        <f>IF('Vendas'!E30="","",IFERROR(VLOOKUP('Vendas'!E30,'Estoque'!$A$2:$F$101,2,FALSE),"Produto não cadastrado"))</f>
        <v/>
      </c>
      <c r="G30" s="6" t="n"/>
      <c r="H30" s="20">
        <f>IF('Vendas'!E30="","",IFERROR(VLOOKUP('Vendas'!E30,'Estoque'!$A$2:$F$101,6,FALSE),0))</f>
        <v/>
      </c>
      <c r="I30" s="20">
        <f>IF(OR('Vendas'!G30="",'Vendas'!H30=""),"",IFERROR('Vendas'!G30*'Vendas'!H30,0))</f>
        <v/>
      </c>
      <c r="J30" s="3" t="n"/>
      <c r="K30" s="3" t="n"/>
      <c r="L30" s="8" t="n"/>
    </row>
    <row r="31">
      <c r="A31" s="3" t="n"/>
      <c r="B31" s="19" t="n"/>
      <c r="C31" s="3" t="n"/>
      <c r="D31" s="3" t="n"/>
      <c r="E31" s="3" t="n"/>
      <c r="F31" s="10">
        <f>IF('Vendas'!E31="","",IFERROR(VLOOKUP('Vendas'!E31,'Estoque'!$A$2:$F$101,2,FALSE),"Produto não cadastrado"))</f>
        <v/>
      </c>
      <c r="G31" s="6" t="n"/>
      <c r="H31" s="22">
        <f>IF('Vendas'!E31="","",IFERROR(VLOOKUP('Vendas'!E31,'Estoque'!$A$2:$F$101,6,FALSE),0))</f>
        <v/>
      </c>
      <c r="I31" s="22">
        <f>IF(OR('Vendas'!G31="",'Vendas'!H31=""),"",IFERROR('Vendas'!G31*'Vendas'!H31,0))</f>
        <v/>
      </c>
      <c r="J31" s="3" t="n"/>
      <c r="K31" s="3" t="n"/>
      <c r="L31" s="8" t="n"/>
    </row>
    <row r="32">
      <c r="A32" s="3" t="n"/>
      <c r="B32" s="19" t="n"/>
      <c r="C32" s="3" t="n"/>
      <c r="D32" s="3" t="n"/>
      <c r="E32" s="3" t="n"/>
      <c r="F32" s="5">
        <f>IF('Vendas'!E32="","",IFERROR(VLOOKUP('Vendas'!E32,'Estoque'!$A$2:$F$101,2,FALSE),"Produto não cadastrado"))</f>
        <v/>
      </c>
      <c r="G32" s="6" t="n"/>
      <c r="H32" s="20">
        <f>IF('Vendas'!E32="","",IFERROR(VLOOKUP('Vendas'!E32,'Estoque'!$A$2:$F$101,6,FALSE),0))</f>
        <v/>
      </c>
      <c r="I32" s="20">
        <f>IF(OR('Vendas'!G32="",'Vendas'!H32=""),"",IFERROR('Vendas'!G32*'Vendas'!H32,0))</f>
        <v/>
      </c>
      <c r="J32" s="3" t="n"/>
      <c r="K32" s="3" t="n"/>
      <c r="L32" s="8" t="n"/>
    </row>
    <row r="33">
      <c r="A33" s="3" t="n"/>
      <c r="B33" s="19" t="n"/>
      <c r="C33" s="3" t="n"/>
      <c r="D33" s="3" t="n"/>
      <c r="E33" s="3" t="n"/>
      <c r="F33" s="10">
        <f>IF('Vendas'!E33="","",IFERROR(VLOOKUP('Vendas'!E33,'Estoque'!$A$2:$F$101,2,FALSE),"Produto não cadastrado"))</f>
        <v/>
      </c>
      <c r="G33" s="6" t="n"/>
      <c r="H33" s="22">
        <f>IF('Vendas'!E33="","",IFERROR(VLOOKUP('Vendas'!E33,'Estoque'!$A$2:$F$101,6,FALSE),0))</f>
        <v/>
      </c>
      <c r="I33" s="22">
        <f>IF(OR('Vendas'!G33="",'Vendas'!H33=""),"",IFERROR('Vendas'!G33*'Vendas'!H33,0))</f>
        <v/>
      </c>
      <c r="J33" s="3" t="n"/>
      <c r="K33" s="3" t="n"/>
      <c r="L33" s="8" t="n"/>
    </row>
    <row r="34">
      <c r="A34" s="3" t="n"/>
      <c r="B34" s="19" t="n"/>
      <c r="C34" s="3" t="n"/>
      <c r="D34" s="3" t="n"/>
      <c r="E34" s="3" t="n"/>
      <c r="F34" s="5">
        <f>IF('Vendas'!E34="","",IFERROR(VLOOKUP('Vendas'!E34,'Estoque'!$A$2:$F$101,2,FALSE),"Produto não cadastrado"))</f>
        <v/>
      </c>
      <c r="G34" s="6" t="n"/>
      <c r="H34" s="20">
        <f>IF('Vendas'!E34="","",IFERROR(VLOOKUP('Vendas'!E34,'Estoque'!$A$2:$F$101,6,FALSE),0))</f>
        <v/>
      </c>
      <c r="I34" s="20">
        <f>IF(OR('Vendas'!G34="",'Vendas'!H34=""),"",IFERROR('Vendas'!G34*'Vendas'!H34,0))</f>
        <v/>
      </c>
      <c r="J34" s="3" t="n"/>
      <c r="K34" s="3" t="n"/>
      <c r="L34" s="8" t="n"/>
    </row>
    <row r="35">
      <c r="A35" s="3" t="n"/>
      <c r="B35" s="19" t="n"/>
      <c r="C35" s="3" t="n"/>
      <c r="D35" s="3" t="n"/>
      <c r="E35" s="3" t="n"/>
      <c r="F35" s="10">
        <f>IF('Vendas'!E35="","",IFERROR(VLOOKUP('Vendas'!E35,'Estoque'!$A$2:$F$101,2,FALSE),"Produto não cadastrado"))</f>
        <v/>
      </c>
      <c r="G35" s="6" t="n"/>
      <c r="H35" s="22">
        <f>IF('Vendas'!E35="","",IFERROR(VLOOKUP('Vendas'!E35,'Estoque'!$A$2:$F$101,6,FALSE),0))</f>
        <v/>
      </c>
      <c r="I35" s="22">
        <f>IF(OR('Vendas'!G35="",'Vendas'!H35=""),"",IFERROR('Vendas'!G35*'Vendas'!H35,0))</f>
        <v/>
      </c>
      <c r="J35" s="3" t="n"/>
      <c r="K35" s="3" t="n"/>
      <c r="L35" s="8" t="n"/>
    </row>
    <row r="36">
      <c r="A36" s="3" t="n"/>
      <c r="B36" s="19" t="n"/>
      <c r="C36" s="3" t="n"/>
      <c r="D36" s="3" t="n"/>
      <c r="E36" s="3" t="n"/>
      <c r="F36" s="5">
        <f>IF('Vendas'!E36="","",IFERROR(VLOOKUP('Vendas'!E36,'Estoque'!$A$2:$F$101,2,FALSE),"Produto não cadastrado"))</f>
        <v/>
      </c>
      <c r="G36" s="6" t="n"/>
      <c r="H36" s="20">
        <f>IF('Vendas'!E36="","",IFERROR(VLOOKUP('Vendas'!E36,'Estoque'!$A$2:$F$101,6,FALSE),0))</f>
        <v/>
      </c>
      <c r="I36" s="20">
        <f>IF(OR('Vendas'!G36="",'Vendas'!H36=""),"",IFERROR('Vendas'!G36*'Vendas'!H36,0))</f>
        <v/>
      </c>
      <c r="J36" s="3" t="n"/>
      <c r="K36" s="3" t="n"/>
      <c r="L36" s="8" t="n"/>
    </row>
    <row r="37">
      <c r="A37" s="3" t="n"/>
      <c r="B37" s="19" t="n"/>
      <c r="C37" s="3" t="n"/>
      <c r="D37" s="3" t="n"/>
      <c r="E37" s="3" t="n"/>
      <c r="F37" s="10">
        <f>IF('Vendas'!E37="","",IFERROR(VLOOKUP('Vendas'!E37,'Estoque'!$A$2:$F$101,2,FALSE),"Produto não cadastrado"))</f>
        <v/>
      </c>
      <c r="G37" s="6" t="n"/>
      <c r="H37" s="22">
        <f>IF('Vendas'!E37="","",IFERROR(VLOOKUP('Vendas'!E37,'Estoque'!$A$2:$F$101,6,FALSE),0))</f>
        <v/>
      </c>
      <c r="I37" s="22">
        <f>IF(OR('Vendas'!G37="",'Vendas'!H37=""),"",IFERROR('Vendas'!G37*'Vendas'!H37,0))</f>
        <v/>
      </c>
      <c r="J37" s="3" t="n"/>
      <c r="K37" s="3" t="n"/>
      <c r="L37" s="8" t="n"/>
    </row>
    <row r="38">
      <c r="A38" s="3" t="n"/>
      <c r="B38" s="19" t="n"/>
      <c r="C38" s="3" t="n"/>
      <c r="D38" s="3" t="n"/>
      <c r="E38" s="3" t="n"/>
      <c r="F38" s="5">
        <f>IF('Vendas'!E38="","",IFERROR(VLOOKUP('Vendas'!E38,'Estoque'!$A$2:$F$101,2,FALSE),"Produto não cadastrado"))</f>
        <v/>
      </c>
      <c r="G38" s="6" t="n"/>
      <c r="H38" s="20">
        <f>IF('Vendas'!E38="","",IFERROR(VLOOKUP('Vendas'!E38,'Estoque'!$A$2:$F$101,6,FALSE),0))</f>
        <v/>
      </c>
      <c r="I38" s="20">
        <f>IF(OR('Vendas'!G38="",'Vendas'!H38=""),"",IFERROR('Vendas'!G38*'Vendas'!H38,0))</f>
        <v/>
      </c>
      <c r="J38" s="3" t="n"/>
      <c r="K38" s="3" t="n"/>
      <c r="L38" s="8" t="n"/>
    </row>
    <row r="39">
      <c r="A39" s="3" t="n"/>
      <c r="B39" s="19" t="n"/>
      <c r="C39" s="3" t="n"/>
      <c r="D39" s="3" t="n"/>
      <c r="E39" s="3" t="n"/>
      <c r="F39" s="10">
        <f>IF('Vendas'!E39="","",IFERROR(VLOOKUP('Vendas'!E39,'Estoque'!$A$2:$F$101,2,FALSE),"Produto não cadastrado"))</f>
        <v/>
      </c>
      <c r="G39" s="6" t="n"/>
      <c r="H39" s="22">
        <f>IF('Vendas'!E39="","",IFERROR(VLOOKUP('Vendas'!E39,'Estoque'!$A$2:$F$101,6,FALSE),0))</f>
        <v/>
      </c>
      <c r="I39" s="22">
        <f>IF(OR('Vendas'!G39="",'Vendas'!H39=""),"",IFERROR('Vendas'!G39*'Vendas'!H39,0))</f>
        <v/>
      </c>
      <c r="J39" s="3" t="n"/>
      <c r="K39" s="3" t="n"/>
      <c r="L39" s="8" t="n"/>
    </row>
    <row r="40">
      <c r="A40" s="3" t="n"/>
      <c r="B40" s="19" t="n"/>
      <c r="C40" s="3" t="n"/>
      <c r="D40" s="3" t="n"/>
      <c r="E40" s="3" t="n"/>
      <c r="F40" s="5">
        <f>IF('Vendas'!E40="","",IFERROR(VLOOKUP('Vendas'!E40,'Estoque'!$A$2:$F$101,2,FALSE),"Produto não cadastrado"))</f>
        <v/>
      </c>
      <c r="G40" s="6" t="n"/>
      <c r="H40" s="20">
        <f>IF('Vendas'!E40="","",IFERROR(VLOOKUP('Vendas'!E40,'Estoque'!$A$2:$F$101,6,FALSE),0))</f>
        <v/>
      </c>
      <c r="I40" s="20">
        <f>IF(OR('Vendas'!G40="",'Vendas'!H40=""),"",IFERROR('Vendas'!G40*'Vendas'!H40,0))</f>
        <v/>
      </c>
      <c r="J40" s="3" t="n"/>
      <c r="K40" s="3" t="n"/>
      <c r="L40" s="8" t="n"/>
    </row>
    <row r="41">
      <c r="A41" s="3" t="n"/>
      <c r="B41" s="19" t="n"/>
      <c r="C41" s="3" t="n"/>
      <c r="D41" s="3" t="n"/>
      <c r="E41" s="3" t="n"/>
      <c r="F41" s="10">
        <f>IF('Vendas'!E41="","",IFERROR(VLOOKUP('Vendas'!E41,'Estoque'!$A$2:$F$101,2,FALSE),"Produto não cadastrado"))</f>
        <v/>
      </c>
      <c r="G41" s="6" t="n"/>
      <c r="H41" s="22">
        <f>IF('Vendas'!E41="","",IFERROR(VLOOKUP('Vendas'!E41,'Estoque'!$A$2:$F$101,6,FALSE),0))</f>
        <v/>
      </c>
      <c r="I41" s="22">
        <f>IF(OR('Vendas'!G41="",'Vendas'!H41=""),"",IFERROR('Vendas'!G41*'Vendas'!H41,0))</f>
        <v/>
      </c>
      <c r="J41" s="3" t="n"/>
      <c r="K41" s="3" t="n"/>
      <c r="L41" s="8" t="n"/>
    </row>
    <row r="42">
      <c r="A42" s="3" t="n"/>
      <c r="B42" s="19" t="n"/>
      <c r="C42" s="3" t="n"/>
      <c r="D42" s="3" t="n"/>
      <c r="E42" s="3" t="n"/>
      <c r="F42" s="5">
        <f>IF('Vendas'!E42="","",IFERROR(VLOOKUP('Vendas'!E42,'Estoque'!$A$2:$F$101,2,FALSE),"Produto não cadastrado"))</f>
        <v/>
      </c>
      <c r="G42" s="6" t="n"/>
      <c r="H42" s="20">
        <f>IF('Vendas'!E42="","",IFERROR(VLOOKUP('Vendas'!E42,'Estoque'!$A$2:$F$101,6,FALSE),0))</f>
        <v/>
      </c>
      <c r="I42" s="20">
        <f>IF(OR('Vendas'!G42="",'Vendas'!H42=""),"",IFERROR('Vendas'!G42*'Vendas'!H42,0))</f>
        <v/>
      </c>
      <c r="J42" s="3" t="n"/>
      <c r="K42" s="3" t="n"/>
      <c r="L42" s="8" t="n"/>
    </row>
    <row r="43">
      <c r="A43" s="3" t="n"/>
      <c r="B43" s="19" t="n"/>
      <c r="C43" s="3" t="n"/>
      <c r="D43" s="3" t="n"/>
      <c r="E43" s="3" t="n"/>
      <c r="F43" s="10">
        <f>IF('Vendas'!E43="","",IFERROR(VLOOKUP('Vendas'!E43,'Estoque'!$A$2:$F$101,2,FALSE),"Produto não cadastrado"))</f>
        <v/>
      </c>
      <c r="G43" s="6" t="n"/>
      <c r="H43" s="22">
        <f>IF('Vendas'!E43="","",IFERROR(VLOOKUP('Vendas'!E43,'Estoque'!$A$2:$F$101,6,FALSE),0))</f>
        <v/>
      </c>
      <c r="I43" s="22">
        <f>IF(OR('Vendas'!G43="",'Vendas'!H43=""),"",IFERROR('Vendas'!G43*'Vendas'!H43,0))</f>
        <v/>
      </c>
      <c r="J43" s="3" t="n"/>
      <c r="K43" s="3" t="n"/>
      <c r="L43" s="8" t="n"/>
    </row>
    <row r="44">
      <c r="A44" s="3" t="n"/>
      <c r="B44" s="19" t="n"/>
      <c r="C44" s="3" t="n"/>
      <c r="D44" s="3" t="n"/>
      <c r="E44" s="3" t="n"/>
      <c r="F44" s="5">
        <f>IF('Vendas'!E44="","",IFERROR(VLOOKUP('Vendas'!E44,'Estoque'!$A$2:$F$101,2,FALSE),"Produto não cadastrado"))</f>
        <v/>
      </c>
      <c r="G44" s="6" t="n"/>
      <c r="H44" s="20">
        <f>IF('Vendas'!E44="","",IFERROR(VLOOKUP('Vendas'!E44,'Estoque'!$A$2:$F$101,6,FALSE),0))</f>
        <v/>
      </c>
      <c r="I44" s="20">
        <f>IF(OR('Vendas'!G44="",'Vendas'!H44=""),"",IFERROR('Vendas'!G44*'Vendas'!H44,0))</f>
        <v/>
      </c>
      <c r="J44" s="3" t="n"/>
      <c r="K44" s="3" t="n"/>
      <c r="L44" s="8" t="n"/>
    </row>
    <row r="45">
      <c r="A45" s="3" t="n"/>
      <c r="B45" s="19" t="n"/>
      <c r="C45" s="3" t="n"/>
      <c r="D45" s="3" t="n"/>
      <c r="E45" s="3" t="n"/>
      <c r="F45" s="10">
        <f>IF('Vendas'!E45="","",IFERROR(VLOOKUP('Vendas'!E45,'Estoque'!$A$2:$F$101,2,FALSE),"Produto não cadastrado"))</f>
        <v/>
      </c>
      <c r="G45" s="6" t="n"/>
      <c r="H45" s="22">
        <f>IF('Vendas'!E45="","",IFERROR(VLOOKUP('Vendas'!E45,'Estoque'!$A$2:$F$101,6,FALSE),0))</f>
        <v/>
      </c>
      <c r="I45" s="22">
        <f>IF(OR('Vendas'!G45="",'Vendas'!H45=""),"",IFERROR('Vendas'!G45*'Vendas'!H45,0))</f>
        <v/>
      </c>
      <c r="J45" s="3" t="n"/>
      <c r="K45" s="3" t="n"/>
      <c r="L45" s="8" t="n"/>
    </row>
    <row r="46">
      <c r="A46" s="3" t="n"/>
      <c r="B46" s="19" t="n"/>
      <c r="C46" s="3" t="n"/>
      <c r="D46" s="3" t="n"/>
      <c r="E46" s="3" t="n"/>
      <c r="F46" s="5">
        <f>IF('Vendas'!E46="","",IFERROR(VLOOKUP('Vendas'!E46,'Estoque'!$A$2:$F$101,2,FALSE),"Produto não cadastrado"))</f>
        <v/>
      </c>
      <c r="G46" s="6" t="n"/>
      <c r="H46" s="20">
        <f>IF('Vendas'!E46="","",IFERROR(VLOOKUP('Vendas'!E46,'Estoque'!$A$2:$F$101,6,FALSE),0))</f>
        <v/>
      </c>
      <c r="I46" s="20">
        <f>IF(OR('Vendas'!G46="",'Vendas'!H46=""),"",IFERROR('Vendas'!G46*'Vendas'!H46,0))</f>
        <v/>
      </c>
      <c r="J46" s="3" t="n"/>
      <c r="K46" s="3" t="n"/>
      <c r="L46" s="8" t="n"/>
    </row>
    <row r="47">
      <c r="A47" s="3" t="n"/>
      <c r="B47" s="19" t="n"/>
      <c r="C47" s="3" t="n"/>
      <c r="D47" s="3" t="n"/>
      <c r="E47" s="3" t="n"/>
      <c r="F47" s="10">
        <f>IF('Vendas'!E47="","",IFERROR(VLOOKUP('Vendas'!E47,'Estoque'!$A$2:$F$101,2,FALSE),"Produto não cadastrado"))</f>
        <v/>
      </c>
      <c r="G47" s="6" t="n"/>
      <c r="H47" s="22">
        <f>IF('Vendas'!E47="","",IFERROR(VLOOKUP('Vendas'!E47,'Estoque'!$A$2:$F$101,6,FALSE),0))</f>
        <v/>
      </c>
      <c r="I47" s="22">
        <f>IF(OR('Vendas'!G47="",'Vendas'!H47=""),"",IFERROR('Vendas'!G47*'Vendas'!H47,0))</f>
        <v/>
      </c>
      <c r="J47" s="3" t="n"/>
      <c r="K47" s="3" t="n"/>
      <c r="L47" s="8" t="n"/>
    </row>
    <row r="48">
      <c r="A48" s="3" t="n"/>
      <c r="B48" s="19" t="n"/>
      <c r="C48" s="3" t="n"/>
      <c r="D48" s="3" t="n"/>
      <c r="E48" s="3" t="n"/>
      <c r="F48" s="5">
        <f>IF('Vendas'!E48="","",IFERROR(VLOOKUP('Vendas'!E48,'Estoque'!$A$2:$F$101,2,FALSE),"Produto não cadastrado"))</f>
        <v/>
      </c>
      <c r="G48" s="6" t="n"/>
      <c r="H48" s="20">
        <f>IF('Vendas'!E48="","",IFERROR(VLOOKUP('Vendas'!E48,'Estoque'!$A$2:$F$101,6,FALSE),0))</f>
        <v/>
      </c>
      <c r="I48" s="20">
        <f>IF(OR('Vendas'!G48="",'Vendas'!H48=""),"",IFERROR('Vendas'!G48*'Vendas'!H48,0))</f>
        <v/>
      </c>
      <c r="J48" s="3" t="n"/>
      <c r="K48" s="3" t="n"/>
      <c r="L48" s="8" t="n"/>
    </row>
    <row r="49">
      <c r="A49" s="3" t="n"/>
      <c r="B49" s="19" t="n"/>
      <c r="C49" s="3" t="n"/>
      <c r="D49" s="3" t="n"/>
      <c r="E49" s="3" t="n"/>
      <c r="F49" s="10">
        <f>IF('Vendas'!E49="","",IFERROR(VLOOKUP('Vendas'!E49,'Estoque'!$A$2:$F$101,2,FALSE),"Produto não cadastrado"))</f>
        <v/>
      </c>
      <c r="G49" s="6" t="n"/>
      <c r="H49" s="22">
        <f>IF('Vendas'!E49="","",IFERROR(VLOOKUP('Vendas'!E49,'Estoque'!$A$2:$F$101,6,FALSE),0))</f>
        <v/>
      </c>
      <c r="I49" s="22">
        <f>IF(OR('Vendas'!G49="",'Vendas'!H49=""),"",IFERROR('Vendas'!G49*'Vendas'!H49,0))</f>
        <v/>
      </c>
      <c r="J49" s="3" t="n"/>
      <c r="K49" s="3" t="n"/>
      <c r="L49" s="8" t="n"/>
    </row>
    <row r="50">
      <c r="A50" s="3" t="n"/>
      <c r="B50" s="19" t="n"/>
      <c r="C50" s="3" t="n"/>
      <c r="D50" s="3" t="n"/>
      <c r="E50" s="3" t="n"/>
      <c r="F50" s="5">
        <f>IF('Vendas'!E50="","",IFERROR(VLOOKUP('Vendas'!E50,'Estoque'!$A$2:$F$101,2,FALSE),"Produto não cadastrado"))</f>
        <v/>
      </c>
      <c r="G50" s="6" t="n"/>
      <c r="H50" s="20">
        <f>IF('Vendas'!E50="","",IFERROR(VLOOKUP('Vendas'!E50,'Estoque'!$A$2:$F$101,6,FALSE),0))</f>
        <v/>
      </c>
      <c r="I50" s="20">
        <f>IF(OR('Vendas'!G50="",'Vendas'!H50=""),"",IFERROR('Vendas'!G50*'Vendas'!H50,0))</f>
        <v/>
      </c>
      <c r="J50" s="3" t="n"/>
      <c r="K50" s="3" t="n"/>
      <c r="L50" s="8" t="n"/>
    </row>
    <row r="51">
      <c r="A51" s="3" t="n"/>
      <c r="B51" s="19" t="n"/>
      <c r="C51" s="3" t="n"/>
      <c r="D51" s="3" t="n"/>
      <c r="E51" s="3" t="n"/>
      <c r="F51" s="10">
        <f>IF('Vendas'!E51="","",IFERROR(VLOOKUP('Vendas'!E51,'Estoque'!$A$2:$F$101,2,FALSE),"Produto não cadastrado"))</f>
        <v/>
      </c>
      <c r="G51" s="6" t="n"/>
      <c r="H51" s="22">
        <f>IF('Vendas'!E51="","",IFERROR(VLOOKUP('Vendas'!E51,'Estoque'!$A$2:$F$101,6,FALSE),0))</f>
        <v/>
      </c>
      <c r="I51" s="22">
        <f>IF(OR('Vendas'!G51="",'Vendas'!H51=""),"",IFERROR('Vendas'!G51*'Vendas'!H51,0))</f>
        <v/>
      </c>
      <c r="J51" s="3" t="n"/>
      <c r="K51" s="3" t="n"/>
      <c r="L51" s="8" t="n"/>
    </row>
    <row r="52">
      <c r="A52" s="3" t="n"/>
      <c r="B52" s="19" t="n"/>
      <c r="C52" s="3" t="n"/>
      <c r="D52" s="3" t="n"/>
      <c r="E52" s="3" t="n"/>
      <c r="F52" s="5">
        <f>IF('Vendas'!E52="","",IFERROR(VLOOKUP('Vendas'!E52,'Estoque'!$A$2:$F$101,2,FALSE),"Produto não cadastrado"))</f>
        <v/>
      </c>
      <c r="G52" s="6" t="n"/>
      <c r="H52" s="20">
        <f>IF('Vendas'!E52="","",IFERROR(VLOOKUP('Vendas'!E52,'Estoque'!$A$2:$F$101,6,FALSE),0))</f>
        <v/>
      </c>
      <c r="I52" s="20">
        <f>IF(OR('Vendas'!G52="",'Vendas'!H52=""),"",IFERROR('Vendas'!G52*'Vendas'!H52,0))</f>
        <v/>
      </c>
      <c r="J52" s="3" t="n"/>
      <c r="K52" s="3" t="n"/>
      <c r="L52" s="8" t="n"/>
    </row>
    <row r="53">
      <c r="A53" s="3" t="n"/>
      <c r="B53" s="19" t="n"/>
      <c r="C53" s="3" t="n"/>
      <c r="D53" s="3" t="n"/>
      <c r="E53" s="3" t="n"/>
      <c r="F53" s="10">
        <f>IF('Vendas'!E53="","",IFERROR(VLOOKUP('Vendas'!E53,'Estoque'!$A$2:$F$101,2,FALSE),"Produto não cadastrado"))</f>
        <v/>
      </c>
      <c r="G53" s="6" t="n"/>
      <c r="H53" s="22">
        <f>IF('Vendas'!E53="","",IFERROR(VLOOKUP('Vendas'!E53,'Estoque'!$A$2:$F$101,6,FALSE),0))</f>
        <v/>
      </c>
      <c r="I53" s="22">
        <f>IF(OR('Vendas'!G53="",'Vendas'!H53=""),"",IFERROR('Vendas'!G53*'Vendas'!H53,0))</f>
        <v/>
      </c>
      <c r="J53" s="3" t="n"/>
      <c r="K53" s="3" t="n"/>
      <c r="L53" s="8" t="n"/>
    </row>
    <row r="54">
      <c r="A54" s="3" t="n"/>
      <c r="B54" s="19" t="n"/>
      <c r="C54" s="3" t="n"/>
      <c r="D54" s="3" t="n"/>
      <c r="E54" s="3" t="n"/>
      <c r="F54" s="5">
        <f>IF('Vendas'!E54="","",IFERROR(VLOOKUP('Vendas'!E54,'Estoque'!$A$2:$F$101,2,FALSE),"Produto não cadastrado"))</f>
        <v/>
      </c>
      <c r="G54" s="6" t="n"/>
      <c r="H54" s="20">
        <f>IF('Vendas'!E54="","",IFERROR(VLOOKUP('Vendas'!E54,'Estoque'!$A$2:$F$101,6,FALSE),0))</f>
        <v/>
      </c>
      <c r="I54" s="20">
        <f>IF(OR('Vendas'!G54="",'Vendas'!H54=""),"",IFERROR('Vendas'!G54*'Vendas'!H54,0))</f>
        <v/>
      </c>
      <c r="J54" s="3" t="n"/>
      <c r="K54" s="3" t="n"/>
      <c r="L54" s="8" t="n"/>
    </row>
    <row r="55">
      <c r="A55" s="3" t="n"/>
      <c r="B55" s="19" t="n"/>
      <c r="C55" s="3" t="n"/>
      <c r="D55" s="3" t="n"/>
      <c r="E55" s="3" t="n"/>
      <c r="F55" s="10">
        <f>IF('Vendas'!E55="","",IFERROR(VLOOKUP('Vendas'!E55,'Estoque'!$A$2:$F$101,2,FALSE),"Produto não cadastrado"))</f>
        <v/>
      </c>
      <c r="G55" s="6" t="n"/>
      <c r="H55" s="22">
        <f>IF('Vendas'!E55="","",IFERROR(VLOOKUP('Vendas'!E55,'Estoque'!$A$2:$F$101,6,FALSE),0))</f>
        <v/>
      </c>
      <c r="I55" s="22">
        <f>IF(OR('Vendas'!G55="",'Vendas'!H55=""),"",IFERROR('Vendas'!G55*'Vendas'!H55,0))</f>
        <v/>
      </c>
      <c r="J55" s="3" t="n"/>
      <c r="K55" s="3" t="n"/>
      <c r="L55" s="8" t="n"/>
    </row>
    <row r="56">
      <c r="A56" s="3" t="n"/>
      <c r="B56" s="19" t="n"/>
      <c r="C56" s="3" t="n"/>
      <c r="D56" s="3" t="n"/>
      <c r="E56" s="3" t="n"/>
      <c r="F56" s="5">
        <f>IF('Vendas'!E56="","",IFERROR(VLOOKUP('Vendas'!E56,'Estoque'!$A$2:$F$101,2,FALSE),"Produto não cadastrado"))</f>
        <v/>
      </c>
      <c r="G56" s="6" t="n"/>
      <c r="H56" s="20">
        <f>IF('Vendas'!E56="","",IFERROR(VLOOKUP('Vendas'!E56,'Estoque'!$A$2:$F$101,6,FALSE),0))</f>
        <v/>
      </c>
      <c r="I56" s="20">
        <f>IF(OR('Vendas'!G56="",'Vendas'!H56=""),"",IFERROR('Vendas'!G56*'Vendas'!H56,0))</f>
        <v/>
      </c>
      <c r="J56" s="3" t="n"/>
      <c r="K56" s="3" t="n"/>
      <c r="L56" s="8" t="n"/>
    </row>
    <row r="57">
      <c r="A57" s="3" t="n"/>
      <c r="B57" s="19" t="n"/>
      <c r="C57" s="3" t="n"/>
      <c r="D57" s="3" t="n"/>
      <c r="E57" s="3" t="n"/>
      <c r="F57" s="10">
        <f>IF('Vendas'!E57="","",IFERROR(VLOOKUP('Vendas'!E57,'Estoque'!$A$2:$F$101,2,FALSE),"Produto não cadastrado"))</f>
        <v/>
      </c>
      <c r="G57" s="6" t="n"/>
      <c r="H57" s="22">
        <f>IF('Vendas'!E57="","",IFERROR(VLOOKUP('Vendas'!E57,'Estoque'!$A$2:$F$101,6,FALSE),0))</f>
        <v/>
      </c>
      <c r="I57" s="22">
        <f>IF(OR('Vendas'!G57="",'Vendas'!H57=""),"",IFERROR('Vendas'!G57*'Vendas'!H57,0))</f>
        <v/>
      </c>
      <c r="J57" s="3" t="n"/>
      <c r="K57" s="3" t="n"/>
      <c r="L57" s="8" t="n"/>
    </row>
    <row r="58">
      <c r="A58" s="3" t="n"/>
      <c r="B58" s="19" t="n"/>
      <c r="C58" s="3" t="n"/>
      <c r="D58" s="3" t="n"/>
      <c r="E58" s="3" t="n"/>
      <c r="F58" s="5">
        <f>IF('Vendas'!E58="","",IFERROR(VLOOKUP('Vendas'!E58,'Estoque'!$A$2:$F$101,2,FALSE),"Produto não cadastrado"))</f>
        <v/>
      </c>
      <c r="G58" s="6" t="n"/>
      <c r="H58" s="20">
        <f>IF('Vendas'!E58="","",IFERROR(VLOOKUP('Vendas'!E58,'Estoque'!$A$2:$F$101,6,FALSE),0))</f>
        <v/>
      </c>
      <c r="I58" s="20">
        <f>IF(OR('Vendas'!G58="",'Vendas'!H58=""),"",IFERROR('Vendas'!G58*'Vendas'!H58,0))</f>
        <v/>
      </c>
      <c r="J58" s="3" t="n"/>
      <c r="K58" s="3" t="n"/>
      <c r="L58" s="8" t="n"/>
    </row>
    <row r="59">
      <c r="A59" s="3" t="n"/>
      <c r="B59" s="19" t="n"/>
      <c r="C59" s="3" t="n"/>
      <c r="D59" s="3" t="n"/>
      <c r="E59" s="3" t="n"/>
      <c r="F59" s="10">
        <f>IF('Vendas'!E59="","",IFERROR(VLOOKUP('Vendas'!E59,'Estoque'!$A$2:$F$101,2,FALSE),"Produto não cadastrado"))</f>
        <v/>
      </c>
      <c r="G59" s="6" t="n"/>
      <c r="H59" s="22">
        <f>IF('Vendas'!E59="","",IFERROR(VLOOKUP('Vendas'!E59,'Estoque'!$A$2:$F$101,6,FALSE),0))</f>
        <v/>
      </c>
      <c r="I59" s="22">
        <f>IF(OR('Vendas'!G59="",'Vendas'!H59=""),"",IFERROR('Vendas'!G59*'Vendas'!H59,0))</f>
        <v/>
      </c>
      <c r="J59" s="3" t="n"/>
      <c r="K59" s="3" t="n"/>
      <c r="L59" s="8" t="n"/>
    </row>
    <row r="60">
      <c r="A60" s="3" t="n"/>
      <c r="B60" s="19" t="n"/>
      <c r="C60" s="3" t="n"/>
      <c r="D60" s="3" t="n"/>
      <c r="E60" s="3" t="n"/>
      <c r="F60" s="5">
        <f>IF('Vendas'!E60="","",IFERROR(VLOOKUP('Vendas'!E60,'Estoque'!$A$2:$F$101,2,FALSE),"Produto não cadastrado"))</f>
        <v/>
      </c>
      <c r="G60" s="6" t="n"/>
      <c r="H60" s="20">
        <f>IF('Vendas'!E60="","",IFERROR(VLOOKUP('Vendas'!E60,'Estoque'!$A$2:$F$101,6,FALSE),0))</f>
        <v/>
      </c>
      <c r="I60" s="20">
        <f>IF(OR('Vendas'!G60="",'Vendas'!H60=""),"",IFERROR('Vendas'!G60*'Vendas'!H60,0))</f>
        <v/>
      </c>
      <c r="J60" s="3" t="n"/>
      <c r="K60" s="3" t="n"/>
      <c r="L60" s="8" t="n"/>
    </row>
    <row r="61">
      <c r="A61" s="3" t="n"/>
      <c r="B61" s="19" t="n"/>
      <c r="C61" s="3" t="n"/>
      <c r="D61" s="3" t="n"/>
      <c r="E61" s="3" t="n"/>
      <c r="F61" s="10">
        <f>IF('Vendas'!E61="","",IFERROR(VLOOKUP('Vendas'!E61,'Estoque'!$A$2:$F$101,2,FALSE),"Produto não cadastrado"))</f>
        <v/>
      </c>
      <c r="G61" s="6" t="n"/>
      <c r="H61" s="22">
        <f>IF('Vendas'!E61="","",IFERROR(VLOOKUP('Vendas'!E61,'Estoque'!$A$2:$F$101,6,FALSE),0))</f>
        <v/>
      </c>
      <c r="I61" s="22">
        <f>IF(OR('Vendas'!G61="",'Vendas'!H61=""),"",IFERROR('Vendas'!G61*'Vendas'!H61,0))</f>
        <v/>
      </c>
      <c r="J61" s="3" t="n"/>
      <c r="K61" s="3" t="n"/>
      <c r="L61" s="8" t="n"/>
    </row>
    <row r="62">
      <c r="A62" s="3" t="n"/>
      <c r="B62" s="19" t="n"/>
      <c r="C62" s="3" t="n"/>
      <c r="D62" s="3" t="n"/>
      <c r="E62" s="3" t="n"/>
      <c r="F62" s="5">
        <f>IF('Vendas'!E62="","",IFERROR(VLOOKUP('Vendas'!E62,'Estoque'!$A$2:$F$101,2,FALSE),"Produto não cadastrado"))</f>
        <v/>
      </c>
      <c r="G62" s="6" t="n"/>
      <c r="H62" s="20">
        <f>IF('Vendas'!E62="","",IFERROR(VLOOKUP('Vendas'!E62,'Estoque'!$A$2:$F$101,6,FALSE),0))</f>
        <v/>
      </c>
      <c r="I62" s="20">
        <f>IF(OR('Vendas'!G62="",'Vendas'!H62=""),"",IFERROR('Vendas'!G62*'Vendas'!H62,0))</f>
        <v/>
      </c>
      <c r="J62" s="3" t="n"/>
      <c r="K62" s="3" t="n"/>
      <c r="L62" s="8" t="n"/>
    </row>
    <row r="63">
      <c r="A63" s="3" t="n"/>
      <c r="B63" s="19" t="n"/>
      <c r="C63" s="3" t="n"/>
      <c r="D63" s="3" t="n"/>
      <c r="E63" s="3" t="n"/>
      <c r="F63" s="10">
        <f>IF('Vendas'!E63="","",IFERROR(VLOOKUP('Vendas'!E63,'Estoque'!$A$2:$F$101,2,FALSE),"Produto não cadastrado"))</f>
        <v/>
      </c>
      <c r="G63" s="6" t="n"/>
      <c r="H63" s="22">
        <f>IF('Vendas'!E63="","",IFERROR(VLOOKUP('Vendas'!E63,'Estoque'!$A$2:$F$101,6,FALSE),0))</f>
        <v/>
      </c>
      <c r="I63" s="22">
        <f>IF(OR('Vendas'!G63="",'Vendas'!H63=""),"",IFERROR('Vendas'!G63*'Vendas'!H63,0))</f>
        <v/>
      </c>
      <c r="J63" s="3" t="n"/>
      <c r="K63" s="3" t="n"/>
      <c r="L63" s="8" t="n"/>
    </row>
    <row r="64">
      <c r="A64" s="3" t="n"/>
      <c r="B64" s="19" t="n"/>
      <c r="C64" s="3" t="n"/>
      <c r="D64" s="3" t="n"/>
      <c r="E64" s="3" t="n"/>
      <c r="F64" s="5">
        <f>IF('Vendas'!E64="","",IFERROR(VLOOKUP('Vendas'!E64,'Estoque'!$A$2:$F$101,2,FALSE),"Produto não cadastrado"))</f>
        <v/>
      </c>
      <c r="G64" s="6" t="n"/>
      <c r="H64" s="20">
        <f>IF('Vendas'!E64="","",IFERROR(VLOOKUP('Vendas'!E64,'Estoque'!$A$2:$F$101,6,FALSE),0))</f>
        <v/>
      </c>
      <c r="I64" s="20">
        <f>IF(OR('Vendas'!G64="",'Vendas'!H64=""),"",IFERROR('Vendas'!G64*'Vendas'!H64,0))</f>
        <v/>
      </c>
      <c r="J64" s="3" t="n"/>
      <c r="K64" s="3" t="n"/>
      <c r="L64" s="8" t="n"/>
    </row>
    <row r="65">
      <c r="A65" s="3" t="n"/>
      <c r="B65" s="19" t="n"/>
      <c r="C65" s="3" t="n"/>
      <c r="D65" s="3" t="n"/>
      <c r="E65" s="3" t="n"/>
      <c r="F65" s="10">
        <f>IF('Vendas'!E65="","",IFERROR(VLOOKUP('Vendas'!E65,'Estoque'!$A$2:$F$101,2,FALSE),"Produto não cadastrado"))</f>
        <v/>
      </c>
      <c r="G65" s="6" t="n"/>
      <c r="H65" s="22">
        <f>IF('Vendas'!E65="","",IFERROR(VLOOKUP('Vendas'!E65,'Estoque'!$A$2:$F$101,6,FALSE),0))</f>
        <v/>
      </c>
      <c r="I65" s="22">
        <f>IF(OR('Vendas'!G65="",'Vendas'!H65=""),"",IFERROR('Vendas'!G65*'Vendas'!H65,0))</f>
        <v/>
      </c>
      <c r="J65" s="3" t="n"/>
      <c r="K65" s="3" t="n"/>
      <c r="L65" s="8" t="n"/>
    </row>
    <row r="66">
      <c r="A66" s="3" t="n"/>
      <c r="B66" s="19" t="n"/>
      <c r="C66" s="3" t="n"/>
      <c r="D66" s="3" t="n"/>
      <c r="E66" s="3" t="n"/>
      <c r="F66" s="5">
        <f>IF('Vendas'!E66="","",IFERROR(VLOOKUP('Vendas'!E66,'Estoque'!$A$2:$F$101,2,FALSE),"Produto não cadastrado"))</f>
        <v/>
      </c>
      <c r="G66" s="6" t="n"/>
      <c r="H66" s="20">
        <f>IF('Vendas'!E66="","",IFERROR(VLOOKUP('Vendas'!E66,'Estoque'!$A$2:$F$101,6,FALSE),0))</f>
        <v/>
      </c>
      <c r="I66" s="20">
        <f>IF(OR('Vendas'!G66="",'Vendas'!H66=""),"",IFERROR('Vendas'!G66*'Vendas'!H66,0))</f>
        <v/>
      </c>
      <c r="J66" s="3" t="n"/>
      <c r="K66" s="3" t="n"/>
      <c r="L66" s="8" t="n"/>
    </row>
    <row r="67">
      <c r="A67" s="3" t="n"/>
      <c r="B67" s="19" t="n"/>
      <c r="C67" s="3" t="n"/>
      <c r="D67" s="3" t="n"/>
      <c r="E67" s="3" t="n"/>
      <c r="F67" s="10">
        <f>IF('Vendas'!E67="","",IFERROR(VLOOKUP('Vendas'!E67,'Estoque'!$A$2:$F$101,2,FALSE),"Produto não cadastrado"))</f>
        <v/>
      </c>
      <c r="G67" s="6" t="n"/>
      <c r="H67" s="22">
        <f>IF('Vendas'!E67="","",IFERROR(VLOOKUP('Vendas'!E67,'Estoque'!$A$2:$F$101,6,FALSE),0))</f>
        <v/>
      </c>
      <c r="I67" s="22">
        <f>IF(OR('Vendas'!G67="",'Vendas'!H67=""),"",IFERROR('Vendas'!G67*'Vendas'!H67,0))</f>
        <v/>
      </c>
      <c r="J67" s="3" t="n"/>
      <c r="K67" s="3" t="n"/>
      <c r="L67" s="8" t="n"/>
    </row>
    <row r="68">
      <c r="A68" s="3" t="n"/>
      <c r="B68" s="19" t="n"/>
      <c r="C68" s="3" t="n"/>
      <c r="D68" s="3" t="n"/>
      <c r="E68" s="3" t="n"/>
      <c r="F68" s="5">
        <f>IF('Vendas'!E68="","",IFERROR(VLOOKUP('Vendas'!E68,'Estoque'!$A$2:$F$101,2,FALSE),"Produto não cadastrado"))</f>
        <v/>
      </c>
      <c r="G68" s="6" t="n"/>
      <c r="H68" s="20">
        <f>IF('Vendas'!E68="","",IFERROR(VLOOKUP('Vendas'!E68,'Estoque'!$A$2:$F$101,6,FALSE),0))</f>
        <v/>
      </c>
      <c r="I68" s="20">
        <f>IF(OR('Vendas'!G68="",'Vendas'!H68=""),"",IFERROR('Vendas'!G68*'Vendas'!H68,0))</f>
        <v/>
      </c>
      <c r="J68" s="3" t="n"/>
      <c r="K68" s="3" t="n"/>
      <c r="L68" s="8" t="n"/>
    </row>
    <row r="69">
      <c r="A69" s="3" t="n"/>
      <c r="B69" s="19" t="n"/>
      <c r="C69" s="3" t="n"/>
      <c r="D69" s="3" t="n"/>
      <c r="E69" s="3" t="n"/>
      <c r="F69" s="10">
        <f>IF('Vendas'!E69="","",IFERROR(VLOOKUP('Vendas'!E69,'Estoque'!$A$2:$F$101,2,FALSE),"Produto não cadastrado"))</f>
        <v/>
      </c>
      <c r="G69" s="6" t="n"/>
      <c r="H69" s="22">
        <f>IF('Vendas'!E69="","",IFERROR(VLOOKUP('Vendas'!E69,'Estoque'!$A$2:$F$101,6,FALSE),0))</f>
        <v/>
      </c>
      <c r="I69" s="22">
        <f>IF(OR('Vendas'!G69="",'Vendas'!H69=""),"",IFERROR('Vendas'!G69*'Vendas'!H69,0))</f>
        <v/>
      </c>
      <c r="J69" s="3" t="n"/>
      <c r="K69" s="3" t="n"/>
      <c r="L69" s="8" t="n"/>
    </row>
    <row r="70">
      <c r="A70" s="3" t="n"/>
      <c r="B70" s="19" t="n"/>
      <c r="C70" s="3" t="n"/>
      <c r="D70" s="3" t="n"/>
      <c r="E70" s="3" t="n"/>
      <c r="F70" s="5">
        <f>IF('Vendas'!E70="","",IFERROR(VLOOKUP('Vendas'!E70,'Estoque'!$A$2:$F$101,2,FALSE),"Produto não cadastrado"))</f>
        <v/>
      </c>
      <c r="G70" s="6" t="n"/>
      <c r="H70" s="20">
        <f>IF('Vendas'!E70="","",IFERROR(VLOOKUP('Vendas'!E70,'Estoque'!$A$2:$F$101,6,FALSE),0))</f>
        <v/>
      </c>
      <c r="I70" s="20">
        <f>IF(OR('Vendas'!G70="",'Vendas'!H70=""),"",IFERROR('Vendas'!G70*'Vendas'!H70,0))</f>
        <v/>
      </c>
      <c r="J70" s="3" t="n"/>
      <c r="K70" s="3" t="n"/>
      <c r="L70" s="8" t="n"/>
    </row>
    <row r="71">
      <c r="A71" s="3" t="n"/>
      <c r="B71" s="19" t="n"/>
      <c r="C71" s="3" t="n"/>
      <c r="D71" s="3" t="n"/>
      <c r="E71" s="3" t="n"/>
      <c r="F71" s="10">
        <f>IF('Vendas'!E71="","",IFERROR(VLOOKUP('Vendas'!E71,'Estoque'!$A$2:$F$101,2,FALSE),"Produto não cadastrado"))</f>
        <v/>
      </c>
      <c r="G71" s="6" t="n"/>
      <c r="H71" s="22">
        <f>IF('Vendas'!E71="","",IFERROR(VLOOKUP('Vendas'!E71,'Estoque'!$A$2:$F$101,6,FALSE),0))</f>
        <v/>
      </c>
      <c r="I71" s="22">
        <f>IF(OR('Vendas'!G71="",'Vendas'!H71=""),"",IFERROR('Vendas'!G71*'Vendas'!H71,0))</f>
        <v/>
      </c>
      <c r="J71" s="3" t="n"/>
      <c r="K71" s="3" t="n"/>
      <c r="L71" s="8" t="n"/>
    </row>
    <row r="72">
      <c r="A72" s="3" t="n"/>
      <c r="B72" s="19" t="n"/>
      <c r="C72" s="3" t="n"/>
      <c r="D72" s="3" t="n"/>
      <c r="E72" s="3" t="n"/>
      <c r="F72" s="5">
        <f>IF('Vendas'!E72="","",IFERROR(VLOOKUP('Vendas'!E72,'Estoque'!$A$2:$F$101,2,FALSE),"Produto não cadastrado"))</f>
        <v/>
      </c>
      <c r="G72" s="6" t="n"/>
      <c r="H72" s="20">
        <f>IF('Vendas'!E72="","",IFERROR(VLOOKUP('Vendas'!E72,'Estoque'!$A$2:$F$101,6,FALSE),0))</f>
        <v/>
      </c>
      <c r="I72" s="20">
        <f>IF(OR('Vendas'!G72="",'Vendas'!H72=""),"",IFERROR('Vendas'!G72*'Vendas'!H72,0))</f>
        <v/>
      </c>
      <c r="J72" s="3" t="n"/>
      <c r="K72" s="3" t="n"/>
      <c r="L72" s="8" t="n"/>
    </row>
    <row r="73">
      <c r="A73" s="3" t="n"/>
      <c r="B73" s="19" t="n"/>
      <c r="C73" s="3" t="n"/>
      <c r="D73" s="3" t="n"/>
      <c r="E73" s="3" t="n"/>
      <c r="F73" s="10">
        <f>IF('Vendas'!E73="","",IFERROR(VLOOKUP('Vendas'!E73,'Estoque'!$A$2:$F$101,2,FALSE),"Produto não cadastrado"))</f>
        <v/>
      </c>
      <c r="G73" s="6" t="n"/>
      <c r="H73" s="22">
        <f>IF('Vendas'!E73="","",IFERROR(VLOOKUP('Vendas'!E73,'Estoque'!$A$2:$F$101,6,FALSE),0))</f>
        <v/>
      </c>
      <c r="I73" s="22">
        <f>IF(OR('Vendas'!G73="",'Vendas'!H73=""),"",IFERROR('Vendas'!G73*'Vendas'!H73,0))</f>
        <v/>
      </c>
      <c r="J73" s="3" t="n"/>
      <c r="K73" s="3" t="n"/>
      <c r="L73" s="8" t="n"/>
    </row>
    <row r="74">
      <c r="A74" s="3" t="n"/>
      <c r="B74" s="19" t="n"/>
      <c r="C74" s="3" t="n"/>
      <c r="D74" s="3" t="n"/>
      <c r="E74" s="3" t="n"/>
      <c r="F74" s="5">
        <f>IF('Vendas'!E74="","",IFERROR(VLOOKUP('Vendas'!E74,'Estoque'!$A$2:$F$101,2,FALSE),"Produto não cadastrado"))</f>
        <v/>
      </c>
      <c r="G74" s="6" t="n"/>
      <c r="H74" s="20">
        <f>IF('Vendas'!E74="","",IFERROR(VLOOKUP('Vendas'!E74,'Estoque'!$A$2:$F$101,6,FALSE),0))</f>
        <v/>
      </c>
      <c r="I74" s="20">
        <f>IF(OR('Vendas'!G74="",'Vendas'!H74=""),"",IFERROR('Vendas'!G74*'Vendas'!H74,0))</f>
        <v/>
      </c>
      <c r="J74" s="3" t="n"/>
      <c r="K74" s="3" t="n"/>
      <c r="L74" s="8" t="n"/>
    </row>
    <row r="75">
      <c r="A75" s="3" t="n"/>
      <c r="B75" s="19" t="n"/>
      <c r="C75" s="3" t="n"/>
      <c r="D75" s="3" t="n"/>
      <c r="E75" s="3" t="n"/>
      <c r="F75" s="10">
        <f>IF('Vendas'!E75="","",IFERROR(VLOOKUP('Vendas'!E75,'Estoque'!$A$2:$F$101,2,FALSE),"Produto não cadastrado"))</f>
        <v/>
      </c>
      <c r="G75" s="6" t="n"/>
      <c r="H75" s="22">
        <f>IF('Vendas'!E75="","",IFERROR(VLOOKUP('Vendas'!E75,'Estoque'!$A$2:$F$101,6,FALSE),0))</f>
        <v/>
      </c>
      <c r="I75" s="22">
        <f>IF(OR('Vendas'!G75="",'Vendas'!H75=""),"",IFERROR('Vendas'!G75*'Vendas'!H75,0))</f>
        <v/>
      </c>
      <c r="J75" s="3" t="n"/>
      <c r="K75" s="3" t="n"/>
      <c r="L75" s="8" t="n"/>
    </row>
    <row r="76">
      <c r="A76" s="3" t="n"/>
      <c r="B76" s="19" t="n"/>
      <c r="C76" s="3" t="n"/>
      <c r="D76" s="3" t="n"/>
      <c r="E76" s="3" t="n"/>
      <c r="F76" s="5">
        <f>IF('Vendas'!E76="","",IFERROR(VLOOKUP('Vendas'!E76,'Estoque'!$A$2:$F$101,2,FALSE),"Produto não cadastrado"))</f>
        <v/>
      </c>
      <c r="G76" s="6" t="n"/>
      <c r="H76" s="20">
        <f>IF('Vendas'!E76="","",IFERROR(VLOOKUP('Vendas'!E76,'Estoque'!$A$2:$F$101,6,FALSE),0))</f>
        <v/>
      </c>
      <c r="I76" s="20">
        <f>IF(OR('Vendas'!G76="",'Vendas'!H76=""),"",IFERROR('Vendas'!G76*'Vendas'!H76,0))</f>
        <v/>
      </c>
      <c r="J76" s="3" t="n"/>
      <c r="K76" s="3" t="n"/>
      <c r="L76" s="8" t="n"/>
    </row>
    <row r="77">
      <c r="A77" s="3" t="n"/>
      <c r="B77" s="19" t="n"/>
      <c r="C77" s="3" t="n"/>
      <c r="D77" s="3" t="n"/>
      <c r="E77" s="3" t="n"/>
      <c r="F77" s="10">
        <f>IF('Vendas'!E77="","",IFERROR(VLOOKUP('Vendas'!E77,'Estoque'!$A$2:$F$101,2,FALSE),"Produto não cadastrado"))</f>
        <v/>
      </c>
      <c r="G77" s="6" t="n"/>
      <c r="H77" s="22">
        <f>IF('Vendas'!E77="","",IFERROR(VLOOKUP('Vendas'!E77,'Estoque'!$A$2:$F$101,6,FALSE),0))</f>
        <v/>
      </c>
      <c r="I77" s="22">
        <f>IF(OR('Vendas'!G77="",'Vendas'!H77=""),"",IFERROR('Vendas'!G77*'Vendas'!H77,0))</f>
        <v/>
      </c>
      <c r="J77" s="3" t="n"/>
      <c r="K77" s="3" t="n"/>
      <c r="L77" s="8" t="n"/>
    </row>
    <row r="78">
      <c r="A78" s="3" t="n"/>
      <c r="B78" s="19" t="n"/>
      <c r="C78" s="3" t="n"/>
      <c r="D78" s="3" t="n"/>
      <c r="E78" s="3" t="n"/>
      <c r="F78" s="5">
        <f>IF('Vendas'!E78="","",IFERROR(VLOOKUP('Vendas'!E78,'Estoque'!$A$2:$F$101,2,FALSE),"Produto não cadastrado"))</f>
        <v/>
      </c>
      <c r="G78" s="6" t="n"/>
      <c r="H78" s="20">
        <f>IF('Vendas'!E78="","",IFERROR(VLOOKUP('Vendas'!E78,'Estoque'!$A$2:$F$101,6,FALSE),0))</f>
        <v/>
      </c>
      <c r="I78" s="20">
        <f>IF(OR('Vendas'!G78="",'Vendas'!H78=""),"",IFERROR('Vendas'!G78*'Vendas'!H78,0))</f>
        <v/>
      </c>
      <c r="J78" s="3" t="n"/>
      <c r="K78" s="3" t="n"/>
      <c r="L78" s="8" t="n"/>
    </row>
    <row r="79">
      <c r="A79" s="3" t="n"/>
      <c r="B79" s="19" t="n"/>
      <c r="C79" s="3" t="n"/>
      <c r="D79" s="3" t="n"/>
      <c r="E79" s="3" t="n"/>
      <c r="F79" s="10">
        <f>IF('Vendas'!E79="","",IFERROR(VLOOKUP('Vendas'!E79,'Estoque'!$A$2:$F$101,2,FALSE),"Produto não cadastrado"))</f>
        <v/>
      </c>
      <c r="G79" s="6" t="n"/>
      <c r="H79" s="22">
        <f>IF('Vendas'!E79="","",IFERROR(VLOOKUP('Vendas'!E79,'Estoque'!$A$2:$F$101,6,FALSE),0))</f>
        <v/>
      </c>
      <c r="I79" s="22">
        <f>IF(OR('Vendas'!G79="",'Vendas'!H79=""),"",IFERROR('Vendas'!G79*'Vendas'!H79,0))</f>
        <v/>
      </c>
      <c r="J79" s="3" t="n"/>
      <c r="K79" s="3" t="n"/>
      <c r="L79" s="8" t="n"/>
    </row>
    <row r="80">
      <c r="A80" s="3" t="n"/>
      <c r="B80" s="19" t="n"/>
      <c r="C80" s="3" t="n"/>
      <c r="D80" s="3" t="n"/>
      <c r="E80" s="3" t="n"/>
      <c r="F80" s="5">
        <f>IF('Vendas'!E80="","",IFERROR(VLOOKUP('Vendas'!E80,'Estoque'!$A$2:$F$101,2,FALSE),"Produto não cadastrado"))</f>
        <v/>
      </c>
      <c r="G80" s="6" t="n"/>
      <c r="H80" s="20">
        <f>IF('Vendas'!E80="","",IFERROR(VLOOKUP('Vendas'!E80,'Estoque'!$A$2:$F$101,6,FALSE),0))</f>
        <v/>
      </c>
      <c r="I80" s="20">
        <f>IF(OR('Vendas'!G80="",'Vendas'!H80=""),"",IFERROR('Vendas'!G80*'Vendas'!H80,0))</f>
        <v/>
      </c>
      <c r="J80" s="3" t="n"/>
      <c r="K80" s="3" t="n"/>
      <c r="L80" s="8" t="n"/>
    </row>
    <row r="81">
      <c r="A81" s="3" t="n"/>
      <c r="B81" s="19" t="n"/>
      <c r="C81" s="3" t="n"/>
      <c r="D81" s="3" t="n"/>
      <c r="E81" s="3" t="n"/>
      <c r="F81" s="10">
        <f>IF('Vendas'!E81="","",IFERROR(VLOOKUP('Vendas'!E81,'Estoque'!$A$2:$F$101,2,FALSE),"Produto não cadastrado"))</f>
        <v/>
      </c>
      <c r="G81" s="6" t="n"/>
      <c r="H81" s="22">
        <f>IF('Vendas'!E81="","",IFERROR(VLOOKUP('Vendas'!E81,'Estoque'!$A$2:$F$101,6,FALSE),0))</f>
        <v/>
      </c>
      <c r="I81" s="22">
        <f>IF(OR('Vendas'!G81="",'Vendas'!H81=""),"",IFERROR('Vendas'!G81*'Vendas'!H81,0))</f>
        <v/>
      </c>
      <c r="J81" s="3" t="n"/>
      <c r="K81" s="3" t="n"/>
      <c r="L81" s="8" t="n"/>
    </row>
    <row r="82">
      <c r="A82" s="3" t="n"/>
      <c r="B82" s="19" t="n"/>
      <c r="C82" s="3" t="n"/>
      <c r="D82" s="3" t="n"/>
      <c r="E82" s="3" t="n"/>
      <c r="F82" s="5">
        <f>IF('Vendas'!E82="","",IFERROR(VLOOKUP('Vendas'!E82,'Estoque'!$A$2:$F$101,2,FALSE),"Produto não cadastrado"))</f>
        <v/>
      </c>
      <c r="G82" s="6" t="n"/>
      <c r="H82" s="20">
        <f>IF('Vendas'!E82="","",IFERROR(VLOOKUP('Vendas'!E82,'Estoque'!$A$2:$F$101,6,FALSE),0))</f>
        <v/>
      </c>
      <c r="I82" s="20">
        <f>IF(OR('Vendas'!G82="",'Vendas'!H82=""),"",IFERROR('Vendas'!G82*'Vendas'!H82,0))</f>
        <v/>
      </c>
      <c r="J82" s="3" t="n"/>
      <c r="K82" s="3" t="n"/>
      <c r="L82" s="8" t="n"/>
    </row>
    <row r="83">
      <c r="A83" s="3" t="n"/>
      <c r="B83" s="19" t="n"/>
      <c r="C83" s="3" t="n"/>
      <c r="D83" s="3" t="n"/>
      <c r="E83" s="3" t="n"/>
      <c r="F83" s="10">
        <f>IF('Vendas'!E83="","",IFERROR(VLOOKUP('Vendas'!E83,'Estoque'!$A$2:$F$101,2,FALSE),"Produto não cadastrado"))</f>
        <v/>
      </c>
      <c r="G83" s="6" t="n"/>
      <c r="H83" s="22">
        <f>IF('Vendas'!E83="","",IFERROR(VLOOKUP('Vendas'!E83,'Estoque'!$A$2:$F$101,6,FALSE),0))</f>
        <v/>
      </c>
      <c r="I83" s="22">
        <f>IF(OR('Vendas'!G83="",'Vendas'!H83=""),"",IFERROR('Vendas'!G83*'Vendas'!H83,0))</f>
        <v/>
      </c>
      <c r="J83" s="3" t="n"/>
      <c r="K83" s="3" t="n"/>
      <c r="L83" s="8" t="n"/>
    </row>
    <row r="84">
      <c r="A84" s="3" t="n"/>
      <c r="B84" s="19" t="n"/>
      <c r="C84" s="3" t="n"/>
      <c r="D84" s="3" t="n"/>
      <c r="E84" s="3" t="n"/>
      <c r="F84" s="5">
        <f>IF('Vendas'!E84="","",IFERROR(VLOOKUP('Vendas'!E84,'Estoque'!$A$2:$F$101,2,FALSE),"Produto não cadastrado"))</f>
        <v/>
      </c>
      <c r="G84" s="6" t="n"/>
      <c r="H84" s="20">
        <f>IF('Vendas'!E84="","",IFERROR(VLOOKUP('Vendas'!E84,'Estoque'!$A$2:$F$101,6,FALSE),0))</f>
        <v/>
      </c>
      <c r="I84" s="20">
        <f>IF(OR('Vendas'!G84="",'Vendas'!H84=""),"",IFERROR('Vendas'!G84*'Vendas'!H84,0))</f>
        <v/>
      </c>
      <c r="J84" s="3" t="n"/>
      <c r="K84" s="3" t="n"/>
      <c r="L84" s="8" t="n"/>
    </row>
    <row r="85">
      <c r="A85" s="3" t="n"/>
      <c r="B85" s="19" t="n"/>
      <c r="C85" s="3" t="n"/>
      <c r="D85" s="3" t="n"/>
      <c r="E85" s="3" t="n"/>
      <c r="F85" s="10">
        <f>IF('Vendas'!E85="","",IFERROR(VLOOKUP('Vendas'!E85,'Estoque'!$A$2:$F$101,2,FALSE),"Produto não cadastrado"))</f>
        <v/>
      </c>
      <c r="G85" s="6" t="n"/>
      <c r="H85" s="22">
        <f>IF('Vendas'!E85="","",IFERROR(VLOOKUP('Vendas'!E85,'Estoque'!$A$2:$F$101,6,FALSE),0))</f>
        <v/>
      </c>
      <c r="I85" s="22">
        <f>IF(OR('Vendas'!G85="",'Vendas'!H85=""),"",IFERROR('Vendas'!G85*'Vendas'!H85,0))</f>
        <v/>
      </c>
      <c r="J85" s="3" t="n"/>
      <c r="K85" s="3" t="n"/>
      <c r="L85" s="8" t="n"/>
    </row>
    <row r="86">
      <c r="A86" s="3" t="n"/>
      <c r="B86" s="19" t="n"/>
      <c r="C86" s="3" t="n"/>
      <c r="D86" s="3" t="n"/>
      <c r="E86" s="3" t="n"/>
      <c r="F86" s="5">
        <f>IF('Vendas'!E86="","",IFERROR(VLOOKUP('Vendas'!E86,'Estoque'!$A$2:$F$101,2,FALSE),"Produto não cadastrado"))</f>
        <v/>
      </c>
      <c r="G86" s="6" t="n"/>
      <c r="H86" s="20">
        <f>IF('Vendas'!E86="","",IFERROR(VLOOKUP('Vendas'!E86,'Estoque'!$A$2:$F$101,6,FALSE),0))</f>
        <v/>
      </c>
      <c r="I86" s="20">
        <f>IF(OR('Vendas'!G86="",'Vendas'!H86=""),"",IFERROR('Vendas'!G86*'Vendas'!H86,0))</f>
        <v/>
      </c>
      <c r="J86" s="3" t="n"/>
      <c r="K86" s="3" t="n"/>
      <c r="L86" s="8" t="n"/>
    </row>
    <row r="87">
      <c r="A87" s="3" t="n"/>
      <c r="B87" s="19" t="n"/>
      <c r="C87" s="3" t="n"/>
      <c r="D87" s="3" t="n"/>
      <c r="E87" s="3" t="n"/>
      <c r="F87" s="10">
        <f>IF('Vendas'!E87="","",IFERROR(VLOOKUP('Vendas'!E87,'Estoque'!$A$2:$F$101,2,FALSE),"Produto não cadastrado"))</f>
        <v/>
      </c>
      <c r="G87" s="6" t="n"/>
      <c r="H87" s="22">
        <f>IF('Vendas'!E87="","",IFERROR(VLOOKUP('Vendas'!E87,'Estoque'!$A$2:$F$101,6,FALSE),0))</f>
        <v/>
      </c>
      <c r="I87" s="22">
        <f>IF(OR('Vendas'!G87="",'Vendas'!H87=""),"",IFERROR('Vendas'!G87*'Vendas'!H87,0))</f>
        <v/>
      </c>
      <c r="J87" s="3" t="n"/>
      <c r="K87" s="3" t="n"/>
      <c r="L87" s="8" t="n"/>
    </row>
    <row r="88">
      <c r="A88" s="3" t="n"/>
      <c r="B88" s="19" t="n"/>
      <c r="C88" s="3" t="n"/>
      <c r="D88" s="3" t="n"/>
      <c r="E88" s="3" t="n"/>
      <c r="F88" s="5">
        <f>IF('Vendas'!E88="","",IFERROR(VLOOKUP('Vendas'!E88,'Estoque'!$A$2:$F$101,2,FALSE),"Produto não cadastrado"))</f>
        <v/>
      </c>
      <c r="G88" s="6" t="n"/>
      <c r="H88" s="20">
        <f>IF('Vendas'!E88="","",IFERROR(VLOOKUP('Vendas'!E88,'Estoque'!$A$2:$F$101,6,FALSE),0))</f>
        <v/>
      </c>
      <c r="I88" s="20">
        <f>IF(OR('Vendas'!G88="",'Vendas'!H88=""),"",IFERROR('Vendas'!G88*'Vendas'!H88,0))</f>
        <v/>
      </c>
      <c r="J88" s="3" t="n"/>
      <c r="K88" s="3" t="n"/>
      <c r="L88" s="8" t="n"/>
    </row>
    <row r="89">
      <c r="A89" s="3" t="n"/>
      <c r="B89" s="19" t="n"/>
      <c r="C89" s="3" t="n"/>
      <c r="D89" s="3" t="n"/>
      <c r="E89" s="3" t="n"/>
      <c r="F89" s="10">
        <f>IF('Vendas'!E89="","",IFERROR(VLOOKUP('Vendas'!E89,'Estoque'!$A$2:$F$101,2,FALSE),"Produto não cadastrado"))</f>
        <v/>
      </c>
      <c r="G89" s="6" t="n"/>
      <c r="H89" s="22">
        <f>IF('Vendas'!E89="","",IFERROR(VLOOKUP('Vendas'!E89,'Estoque'!$A$2:$F$101,6,FALSE),0))</f>
        <v/>
      </c>
      <c r="I89" s="22">
        <f>IF(OR('Vendas'!G89="",'Vendas'!H89=""),"",IFERROR('Vendas'!G89*'Vendas'!H89,0))</f>
        <v/>
      </c>
      <c r="J89" s="3" t="n"/>
      <c r="K89" s="3" t="n"/>
      <c r="L89" s="8" t="n"/>
    </row>
    <row r="90">
      <c r="A90" s="3" t="n"/>
      <c r="B90" s="19" t="n"/>
      <c r="C90" s="3" t="n"/>
      <c r="D90" s="3" t="n"/>
      <c r="E90" s="3" t="n"/>
      <c r="F90" s="5">
        <f>IF('Vendas'!E90="","",IFERROR(VLOOKUP('Vendas'!E90,'Estoque'!$A$2:$F$101,2,FALSE),"Produto não cadastrado"))</f>
        <v/>
      </c>
      <c r="G90" s="6" t="n"/>
      <c r="H90" s="20">
        <f>IF('Vendas'!E90="","",IFERROR(VLOOKUP('Vendas'!E90,'Estoque'!$A$2:$F$101,6,FALSE),0))</f>
        <v/>
      </c>
      <c r="I90" s="20">
        <f>IF(OR('Vendas'!G90="",'Vendas'!H90=""),"",IFERROR('Vendas'!G90*'Vendas'!H90,0))</f>
        <v/>
      </c>
      <c r="J90" s="3" t="n"/>
      <c r="K90" s="3" t="n"/>
      <c r="L90" s="8" t="n"/>
    </row>
    <row r="91">
      <c r="A91" s="3" t="n"/>
      <c r="B91" s="19" t="n"/>
      <c r="C91" s="3" t="n"/>
      <c r="D91" s="3" t="n"/>
      <c r="E91" s="3" t="n"/>
      <c r="F91" s="10">
        <f>IF('Vendas'!E91="","",IFERROR(VLOOKUP('Vendas'!E91,'Estoque'!$A$2:$F$101,2,FALSE),"Produto não cadastrado"))</f>
        <v/>
      </c>
      <c r="G91" s="6" t="n"/>
      <c r="H91" s="22">
        <f>IF('Vendas'!E91="","",IFERROR(VLOOKUP('Vendas'!E91,'Estoque'!$A$2:$F$101,6,FALSE),0))</f>
        <v/>
      </c>
      <c r="I91" s="22">
        <f>IF(OR('Vendas'!G91="",'Vendas'!H91=""),"",IFERROR('Vendas'!G91*'Vendas'!H91,0))</f>
        <v/>
      </c>
      <c r="J91" s="3" t="n"/>
      <c r="K91" s="3" t="n"/>
      <c r="L91" s="8" t="n"/>
    </row>
    <row r="92">
      <c r="A92" s="3" t="n"/>
      <c r="B92" s="19" t="n"/>
      <c r="C92" s="3" t="n"/>
      <c r="D92" s="3" t="n"/>
      <c r="E92" s="3" t="n"/>
      <c r="F92" s="5">
        <f>IF('Vendas'!E92="","",IFERROR(VLOOKUP('Vendas'!E92,'Estoque'!$A$2:$F$101,2,FALSE),"Produto não cadastrado"))</f>
        <v/>
      </c>
      <c r="G92" s="6" t="n"/>
      <c r="H92" s="20">
        <f>IF('Vendas'!E92="","",IFERROR(VLOOKUP('Vendas'!E92,'Estoque'!$A$2:$F$101,6,FALSE),0))</f>
        <v/>
      </c>
      <c r="I92" s="20">
        <f>IF(OR('Vendas'!G92="",'Vendas'!H92=""),"",IFERROR('Vendas'!G92*'Vendas'!H92,0))</f>
        <v/>
      </c>
      <c r="J92" s="3" t="n"/>
      <c r="K92" s="3" t="n"/>
      <c r="L92" s="8" t="n"/>
    </row>
    <row r="93">
      <c r="A93" s="3" t="n"/>
      <c r="B93" s="19" t="n"/>
      <c r="C93" s="3" t="n"/>
      <c r="D93" s="3" t="n"/>
      <c r="E93" s="3" t="n"/>
      <c r="F93" s="10">
        <f>IF('Vendas'!E93="","",IFERROR(VLOOKUP('Vendas'!E93,'Estoque'!$A$2:$F$101,2,FALSE),"Produto não cadastrado"))</f>
        <v/>
      </c>
      <c r="G93" s="6" t="n"/>
      <c r="H93" s="22">
        <f>IF('Vendas'!E93="","",IFERROR(VLOOKUP('Vendas'!E93,'Estoque'!$A$2:$F$101,6,FALSE),0))</f>
        <v/>
      </c>
      <c r="I93" s="22">
        <f>IF(OR('Vendas'!G93="",'Vendas'!H93=""),"",IFERROR('Vendas'!G93*'Vendas'!H93,0))</f>
        <v/>
      </c>
      <c r="J93" s="3" t="n"/>
      <c r="K93" s="3" t="n"/>
      <c r="L93" s="8" t="n"/>
    </row>
    <row r="94">
      <c r="A94" s="3" t="n"/>
      <c r="B94" s="19" t="n"/>
      <c r="C94" s="3" t="n"/>
      <c r="D94" s="3" t="n"/>
      <c r="E94" s="3" t="n"/>
      <c r="F94" s="5">
        <f>IF('Vendas'!E94="","",IFERROR(VLOOKUP('Vendas'!E94,'Estoque'!$A$2:$F$101,2,FALSE),"Produto não cadastrado"))</f>
        <v/>
      </c>
      <c r="G94" s="6" t="n"/>
      <c r="H94" s="20">
        <f>IF('Vendas'!E94="","",IFERROR(VLOOKUP('Vendas'!E94,'Estoque'!$A$2:$F$101,6,FALSE),0))</f>
        <v/>
      </c>
      <c r="I94" s="20">
        <f>IF(OR('Vendas'!G94="",'Vendas'!H94=""),"",IFERROR('Vendas'!G94*'Vendas'!H94,0))</f>
        <v/>
      </c>
      <c r="J94" s="3" t="n"/>
      <c r="K94" s="3" t="n"/>
      <c r="L94" s="8" t="n"/>
    </row>
    <row r="95">
      <c r="A95" s="3" t="n"/>
      <c r="B95" s="19" t="n"/>
      <c r="C95" s="3" t="n"/>
      <c r="D95" s="3" t="n"/>
      <c r="E95" s="3" t="n"/>
      <c r="F95" s="10">
        <f>IF('Vendas'!E95="","",IFERROR(VLOOKUP('Vendas'!E95,'Estoque'!$A$2:$F$101,2,FALSE),"Produto não cadastrado"))</f>
        <v/>
      </c>
      <c r="G95" s="6" t="n"/>
      <c r="H95" s="22">
        <f>IF('Vendas'!E95="","",IFERROR(VLOOKUP('Vendas'!E95,'Estoque'!$A$2:$F$101,6,FALSE),0))</f>
        <v/>
      </c>
      <c r="I95" s="22">
        <f>IF(OR('Vendas'!G95="",'Vendas'!H95=""),"",IFERROR('Vendas'!G95*'Vendas'!H95,0))</f>
        <v/>
      </c>
      <c r="J95" s="3" t="n"/>
      <c r="K95" s="3" t="n"/>
      <c r="L95" s="8" t="n"/>
    </row>
    <row r="96">
      <c r="A96" s="3" t="n"/>
      <c r="B96" s="19" t="n"/>
      <c r="C96" s="3" t="n"/>
      <c r="D96" s="3" t="n"/>
      <c r="E96" s="3" t="n"/>
      <c r="F96" s="5">
        <f>IF('Vendas'!E96="","",IFERROR(VLOOKUP('Vendas'!E96,'Estoque'!$A$2:$F$101,2,FALSE),"Produto não cadastrado"))</f>
        <v/>
      </c>
      <c r="G96" s="6" t="n"/>
      <c r="H96" s="20">
        <f>IF('Vendas'!E96="","",IFERROR(VLOOKUP('Vendas'!E96,'Estoque'!$A$2:$F$101,6,FALSE),0))</f>
        <v/>
      </c>
      <c r="I96" s="20">
        <f>IF(OR('Vendas'!G96="",'Vendas'!H96=""),"",IFERROR('Vendas'!G96*'Vendas'!H96,0))</f>
        <v/>
      </c>
      <c r="J96" s="3" t="n"/>
      <c r="K96" s="3" t="n"/>
      <c r="L96" s="8" t="n"/>
    </row>
    <row r="97">
      <c r="A97" s="3" t="n"/>
      <c r="B97" s="19" t="n"/>
      <c r="C97" s="3" t="n"/>
      <c r="D97" s="3" t="n"/>
      <c r="E97" s="3" t="n"/>
      <c r="F97" s="10">
        <f>IF('Vendas'!E97="","",IFERROR(VLOOKUP('Vendas'!E97,'Estoque'!$A$2:$F$101,2,FALSE),"Produto não cadastrado"))</f>
        <v/>
      </c>
      <c r="G97" s="6" t="n"/>
      <c r="H97" s="22">
        <f>IF('Vendas'!E97="","",IFERROR(VLOOKUP('Vendas'!E97,'Estoque'!$A$2:$F$101,6,FALSE),0))</f>
        <v/>
      </c>
      <c r="I97" s="22">
        <f>IF(OR('Vendas'!G97="",'Vendas'!H97=""),"",IFERROR('Vendas'!G97*'Vendas'!H97,0))</f>
        <v/>
      </c>
      <c r="J97" s="3" t="n"/>
      <c r="K97" s="3" t="n"/>
      <c r="L97" s="8" t="n"/>
    </row>
    <row r="98">
      <c r="A98" s="3" t="n"/>
      <c r="B98" s="19" t="n"/>
      <c r="C98" s="3" t="n"/>
      <c r="D98" s="3" t="n"/>
      <c r="E98" s="3" t="n"/>
      <c r="F98" s="5">
        <f>IF('Vendas'!E98="","",IFERROR(VLOOKUP('Vendas'!E98,'Estoque'!$A$2:$F$101,2,FALSE),"Produto não cadastrado"))</f>
        <v/>
      </c>
      <c r="G98" s="6" t="n"/>
      <c r="H98" s="20">
        <f>IF('Vendas'!E98="","",IFERROR(VLOOKUP('Vendas'!E98,'Estoque'!$A$2:$F$101,6,FALSE),0))</f>
        <v/>
      </c>
      <c r="I98" s="20">
        <f>IF(OR('Vendas'!G98="",'Vendas'!H98=""),"",IFERROR('Vendas'!G98*'Vendas'!H98,0))</f>
        <v/>
      </c>
      <c r="J98" s="3" t="n"/>
      <c r="K98" s="3" t="n"/>
      <c r="L98" s="8" t="n"/>
    </row>
    <row r="99">
      <c r="A99" s="3" t="n"/>
      <c r="B99" s="19" t="n"/>
      <c r="C99" s="3" t="n"/>
      <c r="D99" s="3" t="n"/>
      <c r="E99" s="3" t="n"/>
      <c r="F99" s="10">
        <f>IF('Vendas'!E99="","",IFERROR(VLOOKUP('Vendas'!E99,'Estoque'!$A$2:$F$101,2,FALSE),"Produto não cadastrado"))</f>
        <v/>
      </c>
      <c r="G99" s="6" t="n"/>
      <c r="H99" s="22">
        <f>IF('Vendas'!E99="","",IFERROR(VLOOKUP('Vendas'!E99,'Estoque'!$A$2:$F$101,6,FALSE),0))</f>
        <v/>
      </c>
      <c r="I99" s="22">
        <f>IF(OR('Vendas'!G99="",'Vendas'!H99=""),"",IFERROR('Vendas'!G99*'Vendas'!H99,0))</f>
        <v/>
      </c>
      <c r="J99" s="3" t="n"/>
      <c r="K99" s="3" t="n"/>
      <c r="L99" s="8" t="n"/>
    </row>
    <row r="100">
      <c r="A100" s="3" t="n"/>
      <c r="B100" s="19" t="n"/>
      <c r="C100" s="3" t="n"/>
      <c r="D100" s="3" t="n"/>
      <c r="E100" s="3" t="n"/>
      <c r="F100" s="5">
        <f>IF('Vendas'!E100="","",IFERROR(VLOOKUP('Vendas'!E100,'Estoque'!$A$2:$F$101,2,FALSE),"Produto não cadastrado"))</f>
        <v/>
      </c>
      <c r="G100" s="6" t="n"/>
      <c r="H100" s="20">
        <f>IF('Vendas'!E100="","",IFERROR(VLOOKUP('Vendas'!E100,'Estoque'!$A$2:$F$101,6,FALSE),0))</f>
        <v/>
      </c>
      <c r="I100" s="20">
        <f>IF(OR('Vendas'!G100="",'Vendas'!H100=""),"",IFERROR('Vendas'!G100*'Vendas'!H100,0))</f>
        <v/>
      </c>
      <c r="J100" s="3" t="n"/>
      <c r="K100" s="3" t="n"/>
      <c r="L100" s="8" t="n"/>
    </row>
    <row r="101">
      <c r="A101" s="3" t="n"/>
      <c r="B101" s="19" t="n"/>
      <c r="C101" s="3" t="n"/>
      <c r="D101" s="3" t="n"/>
      <c r="E101" s="3" t="n"/>
      <c r="F101" s="10">
        <f>IF('Vendas'!E101="","",IFERROR(VLOOKUP('Vendas'!E101,'Estoque'!$A$2:$F$101,2,FALSE),"Produto não cadastrado"))</f>
        <v/>
      </c>
      <c r="G101" s="6" t="n"/>
      <c r="H101" s="22">
        <f>IF('Vendas'!E101="","",IFERROR(VLOOKUP('Vendas'!E101,'Estoque'!$A$2:$F$101,6,FALSE),0))</f>
        <v/>
      </c>
      <c r="I101" s="22">
        <f>IF(OR('Vendas'!G101="",'Vendas'!H101=""),"",IFERROR('Vendas'!G101*'Vendas'!H101,0))</f>
        <v/>
      </c>
      <c r="J101" s="3" t="n"/>
      <c r="K101" s="3" t="n"/>
      <c r="L101" s="8" t="n"/>
    </row>
  </sheetData>
  <autoFilter ref="A1:L101"/>
  <dataValidations count="3">
    <dataValidation sqref="D2:D101" showErrorMessage="1" showInputMessage="1" allowBlank="1" errorTitle="Canal inválido" error="Selecione um canal válido." type="list">
      <formula1>"Balcão,Delivery,Aplicativo"</formula1>
    </dataValidation>
    <dataValidation sqref="J2:J101" showErrorMessage="1" showInputMessage="1" allowBlank="1" errorTitle="Forma de pagamento inválida" error="Selecione uma forma de pagamento válida." type="list">
      <formula1>"Pix,Cartão de crédito,Cartão de débito,Dinheiro"</formula1>
    </dataValidation>
    <dataValidation sqref="K2:K101" showErrorMessage="1" showInputMessage="1" allowBlank="1" errorTitle="Status inválido" error="Selecione um status válido." type="list">
      <formula1>"Concluído,Cancelado"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  <col width="20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9" customWidth="1" min="9" max="9"/>
    <col width="15" customWidth="1" min="10" max="10"/>
    <col width="16" customWidth="1" min="11" max="11"/>
    <col width="14" customWidth="1" min="12" max="12"/>
  </cols>
  <sheetData>
    <row r="1">
      <c r="A1" s="1" t="inlineStr">
        <is>
          <t>Código do produto</t>
        </is>
      </c>
      <c r="B1" s="1" t="inlineStr">
        <is>
          <t>Produto</t>
        </is>
      </c>
      <c r="C1" s="1" t="inlineStr">
        <is>
          <t>Categoria</t>
        </is>
      </c>
      <c r="D1" s="1" t="inlineStr">
        <is>
          <t>Unidade</t>
        </is>
      </c>
      <c r="E1" s="1" t="inlineStr">
        <is>
          <t>Custo unitário</t>
        </is>
      </c>
      <c r="F1" s="1" t="inlineStr">
        <is>
          <t>Preço de venda</t>
        </is>
      </c>
      <c r="G1" s="1" t="inlineStr">
        <is>
          <t>Estoque inicial</t>
        </is>
      </c>
      <c r="H1" s="1" t="inlineStr">
        <is>
          <t>Entradas</t>
        </is>
      </c>
      <c r="I1" s="1" t="inlineStr">
        <is>
          <t>Quantidade vendida</t>
        </is>
      </c>
      <c r="J1" s="1" t="inlineStr">
        <is>
          <t>Estoque atual</t>
        </is>
      </c>
      <c r="K1" s="1" t="inlineStr">
        <is>
          <t>Estoque mínimo</t>
        </is>
      </c>
      <c r="L1" s="1" t="inlineStr">
        <is>
          <t>Situação</t>
        </is>
      </c>
    </row>
    <row r="2">
      <c r="A2" s="3" t="inlineStr">
        <is>
          <t>PR001</t>
        </is>
      </c>
      <c r="B2" s="8" t="inlineStr">
        <is>
          <t>PF Executivo</t>
        </is>
      </c>
      <c r="C2" s="8" t="inlineStr">
        <is>
          <t>Prato principal</t>
        </is>
      </c>
      <c r="D2" s="3" t="inlineStr">
        <is>
          <t>unidade</t>
        </is>
      </c>
      <c r="E2" s="24" t="n">
        <v>14.8</v>
      </c>
      <c r="F2" s="24" t="n">
        <v>32.9</v>
      </c>
      <c r="G2" s="6" t="n">
        <v>35</v>
      </c>
      <c r="H2" s="6" t="n">
        <v>20</v>
      </c>
      <c r="I2" s="15">
        <f>IF('Estoque'!A2="","",SUMIF('Vendas'!$E$2:$E$101,'Estoque'!A2,'Vendas'!$G$2:$G$101))</f>
        <v/>
      </c>
      <c r="J2" s="15">
        <f>IF('Estoque'!A2="","",IFERROR('Estoque'!G2+'Estoque'!H2-'Estoque'!I2,0))</f>
        <v/>
      </c>
      <c r="K2" s="6" t="n"/>
      <c r="L2" s="16">
        <f>IF('Estoque'!A2="","",IF('Estoque'!J2&lt;='Estoque'!K2,"Repor","Adequado"))</f>
        <v/>
      </c>
    </row>
    <row r="3">
      <c r="A3" s="3" t="inlineStr">
        <is>
          <t>PR002</t>
        </is>
      </c>
      <c r="B3" s="8" t="inlineStr">
        <is>
          <t>Hambúrguer Artesanal</t>
        </is>
      </c>
      <c r="C3" s="8" t="inlineStr">
        <is>
          <t>Lanche</t>
        </is>
      </c>
      <c r="D3" s="3" t="inlineStr">
        <is>
          <t>unidade</t>
        </is>
      </c>
      <c r="E3" s="24" t="n">
        <v>12.5</v>
      </c>
      <c r="F3" s="24" t="n">
        <v>29.9</v>
      </c>
      <c r="G3" s="6" t="n">
        <v>28</v>
      </c>
      <c r="H3" s="6" t="n">
        <v>15</v>
      </c>
      <c r="I3" s="17">
        <f>IF('Estoque'!A3="","",SUMIF('Vendas'!$E$2:$E$101,'Estoque'!A3,'Vendas'!$G$2:$G$101))</f>
        <v/>
      </c>
      <c r="J3" s="17">
        <f>IF('Estoque'!A3="","",IFERROR('Estoque'!G3+'Estoque'!H3-'Estoque'!I3,0))</f>
        <v/>
      </c>
      <c r="K3" s="6" t="n"/>
      <c r="L3" s="18">
        <f>IF('Estoque'!A3="","",IF('Estoque'!J3&lt;='Estoque'!K3,"Repor","Adequado"))</f>
        <v/>
      </c>
    </row>
    <row r="4">
      <c r="A4" s="3" t="inlineStr">
        <is>
          <t>PR003</t>
        </is>
      </c>
      <c r="B4" s="8" t="inlineStr">
        <is>
          <t>Marmita Fit</t>
        </is>
      </c>
      <c r="C4" s="8" t="inlineStr">
        <is>
          <t>Prato principal</t>
        </is>
      </c>
      <c r="D4" s="3" t="inlineStr">
        <is>
          <t>unidade</t>
        </is>
      </c>
      <c r="E4" s="24" t="n">
        <v>11.2</v>
      </c>
      <c r="F4" s="24" t="n">
        <v>27.5</v>
      </c>
      <c r="G4" s="6" t="n">
        <v>32</v>
      </c>
      <c r="H4" s="6" t="n">
        <v>18</v>
      </c>
      <c r="I4" s="15">
        <f>IF('Estoque'!A4="","",SUMIF('Vendas'!$E$2:$E$101,'Estoque'!A4,'Vendas'!$G$2:$G$101))</f>
        <v/>
      </c>
      <c r="J4" s="15">
        <f>IF('Estoque'!A4="","",IFERROR('Estoque'!G4+'Estoque'!H4-'Estoque'!I4,0))</f>
        <v/>
      </c>
      <c r="K4" s="6" t="n"/>
      <c r="L4" s="16">
        <f>IF('Estoque'!A4="","",IF('Estoque'!J4&lt;='Estoque'!K4,"Repor","Adequado"))</f>
        <v/>
      </c>
    </row>
    <row r="5">
      <c r="A5" s="3" t="inlineStr">
        <is>
          <t>PR004</t>
        </is>
      </c>
      <c r="B5" s="8" t="inlineStr">
        <is>
          <t>Combo Família</t>
        </is>
      </c>
      <c r="C5" s="8" t="inlineStr">
        <is>
          <t>Prato principal</t>
        </is>
      </c>
      <c r="D5" s="3" t="inlineStr">
        <is>
          <t>unidade</t>
        </is>
      </c>
      <c r="E5" s="24" t="n">
        <v>39.9</v>
      </c>
      <c r="F5" s="24" t="n">
        <v>89.90000000000001</v>
      </c>
      <c r="G5" s="6" t="n">
        <v>18</v>
      </c>
      <c r="H5" s="6" t="n">
        <v>10</v>
      </c>
      <c r="I5" s="17">
        <f>IF('Estoque'!A5="","",SUMIF('Vendas'!$E$2:$E$101,'Estoque'!A5,'Vendas'!$G$2:$G$101))</f>
        <v/>
      </c>
      <c r="J5" s="17">
        <f>IF('Estoque'!A5="","",IFERROR('Estoque'!G5+'Estoque'!H5-'Estoque'!I5,0))</f>
        <v/>
      </c>
      <c r="K5" s="6" t="n"/>
      <c r="L5" s="18">
        <f>IF('Estoque'!A5="","",IF('Estoque'!J5&lt;='Estoque'!K5,"Repor","Adequado"))</f>
        <v/>
      </c>
    </row>
    <row r="6">
      <c r="A6" s="3" t="inlineStr">
        <is>
          <t>PR005</t>
        </is>
      </c>
      <c r="B6" s="8" t="inlineStr">
        <is>
          <t>Suco Natural</t>
        </is>
      </c>
      <c r="C6" s="8" t="inlineStr">
        <is>
          <t>Bebida</t>
        </is>
      </c>
      <c r="D6" s="3" t="inlineStr">
        <is>
          <t>copo</t>
        </is>
      </c>
      <c r="E6" s="24" t="n">
        <v>3.2</v>
      </c>
      <c r="F6" s="24" t="n">
        <v>10</v>
      </c>
      <c r="G6" s="6" t="n">
        <v>45</v>
      </c>
      <c r="H6" s="6" t="n">
        <v>25</v>
      </c>
      <c r="I6" s="15">
        <f>IF('Estoque'!A6="","",SUMIF('Vendas'!$E$2:$E$101,'Estoque'!A6,'Vendas'!$G$2:$G$101))</f>
        <v/>
      </c>
      <c r="J6" s="15">
        <f>IF('Estoque'!A6="","",IFERROR('Estoque'!G6+'Estoque'!H6-'Estoque'!I6,0))</f>
        <v/>
      </c>
      <c r="K6" s="6" t="n"/>
      <c r="L6" s="16">
        <f>IF('Estoque'!A6="","",IF('Estoque'!J6&lt;='Estoque'!K6,"Repor","Adequado"))</f>
        <v/>
      </c>
    </row>
    <row r="7">
      <c r="A7" s="3" t="inlineStr">
        <is>
          <t>PR006</t>
        </is>
      </c>
      <c r="B7" s="8" t="inlineStr">
        <is>
          <t>Sobremesa de Pudim</t>
        </is>
      </c>
      <c r="C7" s="8" t="inlineStr">
        <is>
          <t>Sobremesa</t>
        </is>
      </c>
      <c r="D7" s="3" t="inlineStr">
        <is>
          <t>fatia</t>
        </is>
      </c>
      <c r="E7" s="24" t="n">
        <v>4.1</v>
      </c>
      <c r="F7" s="24" t="n">
        <v>12</v>
      </c>
      <c r="G7" s="6" t="n">
        <v>30</v>
      </c>
      <c r="H7" s="6" t="n">
        <v>12</v>
      </c>
      <c r="I7" s="17">
        <f>IF('Estoque'!A7="","",SUMIF('Vendas'!$E$2:$E$101,'Estoque'!A7,'Vendas'!$G$2:$G$101))</f>
        <v/>
      </c>
      <c r="J7" s="17">
        <f>IF('Estoque'!A7="","",IFERROR('Estoque'!G7+'Estoque'!H7-'Estoque'!I7,0))</f>
        <v/>
      </c>
      <c r="K7" s="6" t="n"/>
      <c r="L7" s="18">
        <f>IF('Estoque'!A7="","",IF('Estoque'!J7&lt;='Estoque'!K7,"Repor","Adequado"))</f>
        <v/>
      </c>
    </row>
    <row r="8">
      <c r="A8" s="3" t="inlineStr">
        <is>
          <t>PR007</t>
        </is>
      </c>
      <c r="B8" s="8" t="inlineStr">
        <is>
          <t>Coxinha de Frango</t>
        </is>
      </c>
      <c r="C8" s="8" t="inlineStr">
        <is>
          <t>Lanche</t>
        </is>
      </c>
      <c r="D8" s="3" t="inlineStr">
        <is>
          <t>unidade</t>
        </is>
      </c>
      <c r="E8" s="24" t="n">
        <v>2.8</v>
      </c>
      <c r="F8" s="24" t="n">
        <v>8.5</v>
      </c>
      <c r="G8" s="6" t="n">
        <v>50</v>
      </c>
      <c r="H8" s="6" t="n">
        <v>30</v>
      </c>
      <c r="I8" s="15">
        <f>IF('Estoque'!A8="","",SUMIF('Vendas'!$E$2:$E$101,'Estoque'!A8,'Vendas'!$G$2:$G$101))</f>
        <v/>
      </c>
      <c r="J8" s="15">
        <f>IF('Estoque'!A8="","",IFERROR('Estoque'!G8+'Estoque'!H8-'Estoque'!I8,0))</f>
        <v/>
      </c>
      <c r="K8" s="6" t="n"/>
      <c r="L8" s="16">
        <f>IF('Estoque'!A8="","",IF('Estoque'!J8&lt;='Estoque'!K8,"Repor","Adequado"))</f>
        <v/>
      </c>
    </row>
    <row r="9">
      <c r="A9" s="3" t="inlineStr">
        <is>
          <t>PR008</t>
        </is>
      </c>
      <c r="B9" s="8" t="inlineStr">
        <is>
          <t>Salada Caesar</t>
        </is>
      </c>
      <c r="C9" s="8" t="inlineStr">
        <is>
          <t>Prato principal</t>
        </is>
      </c>
      <c r="D9" s="3" t="inlineStr">
        <is>
          <t>unidade</t>
        </is>
      </c>
      <c r="E9" s="24" t="n">
        <v>9.699999999999999</v>
      </c>
      <c r="F9" s="24" t="n">
        <v>24.9</v>
      </c>
      <c r="G9" s="6" t="n">
        <v>22</v>
      </c>
      <c r="H9" s="6" t="n">
        <v>10</v>
      </c>
      <c r="I9" s="17">
        <f>IF('Estoque'!A9="","",SUMIF('Vendas'!$E$2:$E$101,'Estoque'!A9,'Vendas'!$G$2:$G$101))</f>
        <v/>
      </c>
      <c r="J9" s="17">
        <f>IF('Estoque'!A9="","",IFERROR('Estoque'!G9+'Estoque'!H9-'Estoque'!I9,0))</f>
        <v/>
      </c>
      <c r="K9" s="6" t="n"/>
      <c r="L9" s="18">
        <f>IF('Estoque'!A9="","",IF('Estoque'!J9&lt;='Estoque'!K9,"Repor","Adequado"))</f>
        <v/>
      </c>
    </row>
    <row r="10">
      <c r="A10" s="3" t="inlineStr">
        <is>
          <t>PR009</t>
        </is>
      </c>
      <c r="B10" s="8" t="inlineStr">
        <is>
          <t>Refrigerante Lata</t>
        </is>
      </c>
      <c r="C10" s="8" t="inlineStr">
        <is>
          <t>Bebida</t>
        </is>
      </c>
      <c r="D10" s="3" t="inlineStr">
        <is>
          <t>lata</t>
        </is>
      </c>
      <c r="E10" s="24" t="n">
        <v>3.4</v>
      </c>
      <c r="F10" s="24" t="n">
        <v>8</v>
      </c>
      <c r="G10" s="6" t="n">
        <v>60</v>
      </c>
      <c r="H10" s="6" t="n">
        <v>24</v>
      </c>
      <c r="I10" s="15">
        <f>IF('Estoque'!A10="","",SUMIF('Vendas'!$E$2:$E$101,'Estoque'!A10,'Vendas'!$G$2:$G$101))</f>
        <v/>
      </c>
      <c r="J10" s="15">
        <f>IF('Estoque'!A10="","",IFERROR('Estoque'!G10+'Estoque'!H10-'Estoque'!I10,0))</f>
        <v/>
      </c>
      <c r="K10" s="6" t="n"/>
      <c r="L10" s="16">
        <f>IF('Estoque'!A10="","",IF('Estoque'!J10&lt;='Estoque'!K10,"Repor","Adequado"))</f>
        <v/>
      </c>
    </row>
    <row r="11">
      <c r="A11" s="3" t="inlineStr">
        <is>
          <t>PR010</t>
        </is>
      </c>
      <c r="B11" s="8" t="inlineStr">
        <is>
          <t>Pizza Marguerita</t>
        </is>
      </c>
      <c r="C11" s="8" t="inlineStr">
        <is>
          <t>Prato principal</t>
        </is>
      </c>
      <c r="D11" s="3" t="inlineStr">
        <is>
          <t>unidade</t>
        </is>
      </c>
      <c r="E11" s="24" t="n">
        <v>20.5</v>
      </c>
      <c r="F11" s="24" t="n">
        <v>46.9</v>
      </c>
      <c r="G11" s="6" t="n">
        <v>20</v>
      </c>
      <c r="H11" s="6" t="n">
        <v>10</v>
      </c>
      <c r="I11" s="17">
        <f>IF('Estoque'!A11="","",SUMIF('Vendas'!$E$2:$E$101,'Estoque'!A11,'Vendas'!$G$2:$G$101))</f>
        <v/>
      </c>
      <c r="J11" s="17">
        <f>IF('Estoque'!A11="","",IFERROR('Estoque'!G11+'Estoque'!H11-'Estoque'!I11,0))</f>
        <v/>
      </c>
      <c r="K11" s="6" t="n"/>
      <c r="L11" s="18">
        <f>IF('Estoque'!A11="","",IF('Estoque'!J11&lt;='Estoque'!K11,"Repor","Adequado"))</f>
        <v/>
      </c>
    </row>
    <row r="12">
      <c r="A12" s="3" t="n"/>
      <c r="B12" s="8" t="n"/>
      <c r="C12" s="8" t="n"/>
      <c r="D12" s="3" t="n"/>
      <c r="E12" s="24" t="n"/>
      <c r="F12" s="24" t="n"/>
      <c r="G12" s="6" t="n"/>
      <c r="H12" s="6" t="n"/>
      <c r="I12" s="15">
        <f>IF('Estoque'!A12="","",SUMIF('Vendas'!$E$2:$E$101,'Estoque'!A12,'Vendas'!$G$2:$G$101))</f>
        <v/>
      </c>
      <c r="J12" s="15">
        <f>IF('Estoque'!A12="","",IFERROR('Estoque'!G12+'Estoque'!H12-'Estoque'!I12,0))</f>
        <v/>
      </c>
      <c r="K12" s="6" t="n"/>
      <c r="L12" s="16">
        <f>IF('Estoque'!A12="","",IF('Estoque'!J12&lt;='Estoque'!K12,"Repor","Adequado"))</f>
        <v/>
      </c>
    </row>
    <row r="13">
      <c r="A13" s="3" t="n"/>
      <c r="B13" s="8" t="n"/>
      <c r="C13" s="8" t="n"/>
      <c r="D13" s="3" t="n"/>
      <c r="E13" s="24" t="n"/>
      <c r="F13" s="24" t="n"/>
      <c r="G13" s="6" t="n"/>
      <c r="H13" s="6" t="n"/>
      <c r="I13" s="17">
        <f>IF('Estoque'!A13="","",SUMIF('Vendas'!$E$2:$E$101,'Estoque'!A13,'Vendas'!$G$2:$G$101))</f>
        <v/>
      </c>
      <c r="J13" s="17">
        <f>IF('Estoque'!A13="","",IFERROR('Estoque'!G13+'Estoque'!H13-'Estoque'!I13,0))</f>
        <v/>
      </c>
      <c r="K13" s="6" t="n"/>
      <c r="L13" s="18">
        <f>IF('Estoque'!A13="","",IF('Estoque'!J13&lt;='Estoque'!K13,"Repor","Adequado"))</f>
        <v/>
      </c>
    </row>
    <row r="14">
      <c r="A14" s="3" t="n"/>
      <c r="B14" s="8" t="n"/>
      <c r="C14" s="8" t="n"/>
      <c r="D14" s="3" t="n"/>
      <c r="E14" s="24" t="n"/>
      <c r="F14" s="24" t="n"/>
      <c r="G14" s="6" t="n"/>
      <c r="H14" s="6" t="n"/>
      <c r="I14" s="15">
        <f>IF('Estoque'!A14="","",SUMIF('Vendas'!$E$2:$E$101,'Estoque'!A14,'Vendas'!$G$2:$G$101))</f>
        <v/>
      </c>
      <c r="J14" s="15">
        <f>IF('Estoque'!A14="","",IFERROR('Estoque'!G14+'Estoque'!H14-'Estoque'!I14,0))</f>
        <v/>
      </c>
      <c r="K14" s="6" t="n"/>
      <c r="L14" s="16">
        <f>IF('Estoque'!A14="","",IF('Estoque'!J14&lt;='Estoque'!K14,"Repor","Adequado"))</f>
        <v/>
      </c>
    </row>
    <row r="15">
      <c r="A15" s="3" t="n"/>
      <c r="B15" s="8" t="n"/>
      <c r="C15" s="8" t="n"/>
      <c r="D15" s="3" t="n"/>
      <c r="E15" s="24" t="n"/>
      <c r="F15" s="24" t="n"/>
      <c r="G15" s="6" t="n"/>
      <c r="H15" s="6" t="n"/>
      <c r="I15" s="17">
        <f>IF('Estoque'!A15="","",SUMIF('Vendas'!$E$2:$E$101,'Estoque'!A15,'Vendas'!$G$2:$G$101))</f>
        <v/>
      </c>
      <c r="J15" s="17">
        <f>IF('Estoque'!A15="","",IFERROR('Estoque'!G15+'Estoque'!H15-'Estoque'!I15,0))</f>
        <v/>
      </c>
      <c r="K15" s="6" t="n"/>
      <c r="L15" s="18">
        <f>IF('Estoque'!A15="","",IF('Estoque'!J15&lt;='Estoque'!K15,"Repor","Adequado"))</f>
        <v/>
      </c>
    </row>
    <row r="16">
      <c r="A16" s="3" t="n"/>
      <c r="B16" s="8" t="n"/>
      <c r="C16" s="8" t="n"/>
      <c r="D16" s="3" t="n"/>
      <c r="E16" s="24" t="n"/>
      <c r="F16" s="24" t="n"/>
      <c r="G16" s="6" t="n"/>
      <c r="H16" s="6" t="n"/>
      <c r="I16" s="15">
        <f>IF('Estoque'!A16="","",SUMIF('Vendas'!$E$2:$E$101,'Estoque'!A16,'Vendas'!$G$2:$G$101))</f>
        <v/>
      </c>
      <c r="J16" s="15">
        <f>IF('Estoque'!A16="","",IFERROR('Estoque'!G16+'Estoque'!H16-'Estoque'!I16,0))</f>
        <v/>
      </c>
      <c r="K16" s="6" t="n"/>
      <c r="L16" s="16">
        <f>IF('Estoque'!A16="","",IF('Estoque'!J16&lt;='Estoque'!K16,"Repor","Adequado"))</f>
        <v/>
      </c>
    </row>
    <row r="17">
      <c r="A17" s="3" t="n"/>
      <c r="B17" s="8" t="n"/>
      <c r="C17" s="8" t="n"/>
      <c r="D17" s="3" t="n"/>
      <c r="E17" s="24" t="n"/>
      <c r="F17" s="24" t="n"/>
      <c r="G17" s="6" t="n"/>
      <c r="H17" s="6" t="n"/>
      <c r="I17" s="17">
        <f>IF('Estoque'!A17="","",SUMIF('Vendas'!$E$2:$E$101,'Estoque'!A17,'Vendas'!$G$2:$G$101))</f>
        <v/>
      </c>
      <c r="J17" s="17">
        <f>IF('Estoque'!A17="","",IFERROR('Estoque'!G17+'Estoque'!H17-'Estoque'!I17,0))</f>
        <v/>
      </c>
      <c r="K17" s="6" t="n"/>
      <c r="L17" s="18">
        <f>IF('Estoque'!A17="","",IF('Estoque'!J17&lt;='Estoque'!K17,"Repor","Adequado"))</f>
        <v/>
      </c>
    </row>
    <row r="18">
      <c r="A18" s="3" t="n"/>
      <c r="B18" s="8" t="n"/>
      <c r="C18" s="8" t="n"/>
      <c r="D18" s="3" t="n"/>
      <c r="E18" s="24" t="n"/>
      <c r="F18" s="24" t="n"/>
      <c r="G18" s="6" t="n"/>
      <c r="H18" s="6" t="n"/>
      <c r="I18" s="15">
        <f>IF('Estoque'!A18="","",SUMIF('Vendas'!$E$2:$E$101,'Estoque'!A18,'Vendas'!$G$2:$G$101))</f>
        <v/>
      </c>
      <c r="J18" s="15">
        <f>IF('Estoque'!A18="","",IFERROR('Estoque'!G18+'Estoque'!H18-'Estoque'!I18,0))</f>
        <v/>
      </c>
      <c r="K18" s="6" t="n"/>
      <c r="L18" s="16">
        <f>IF('Estoque'!A18="","",IF('Estoque'!J18&lt;='Estoque'!K18,"Repor","Adequado"))</f>
        <v/>
      </c>
    </row>
    <row r="19">
      <c r="A19" s="3" t="n"/>
      <c r="B19" s="8" t="n"/>
      <c r="C19" s="8" t="n"/>
      <c r="D19" s="3" t="n"/>
      <c r="E19" s="24" t="n"/>
      <c r="F19" s="24" t="n"/>
      <c r="G19" s="6" t="n"/>
      <c r="H19" s="6" t="n"/>
      <c r="I19" s="17">
        <f>IF('Estoque'!A19="","",SUMIF('Vendas'!$E$2:$E$101,'Estoque'!A19,'Vendas'!$G$2:$G$101))</f>
        <v/>
      </c>
      <c r="J19" s="17">
        <f>IF('Estoque'!A19="","",IFERROR('Estoque'!G19+'Estoque'!H19-'Estoque'!I19,0))</f>
        <v/>
      </c>
      <c r="K19" s="6" t="n"/>
      <c r="L19" s="18">
        <f>IF('Estoque'!A19="","",IF('Estoque'!J19&lt;='Estoque'!K19,"Repor","Adequado"))</f>
        <v/>
      </c>
    </row>
    <row r="20">
      <c r="A20" s="3" t="n"/>
      <c r="B20" s="8" t="n"/>
      <c r="C20" s="8" t="n"/>
      <c r="D20" s="3" t="n"/>
      <c r="E20" s="24" t="n"/>
      <c r="F20" s="24" t="n"/>
      <c r="G20" s="6" t="n"/>
      <c r="H20" s="6" t="n"/>
      <c r="I20" s="15">
        <f>IF('Estoque'!A20="","",SUMIF('Vendas'!$E$2:$E$101,'Estoque'!A20,'Vendas'!$G$2:$G$101))</f>
        <v/>
      </c>
      <c r="J20" s="15">
        <f>IF('Estoque'!A20="","",IFERROR('Estoque'!G20+'Estoque'!H20-'Estoque'!I20,0))</f>
        <v/>
      </c>
      <c r="K20" s="6" t="n"/>
      <c r="L20" s="16">
        <f>IF('Estoque'!A20="","",IF('Estoque'!J20&lt;='Estoque'!K20,"Repor","Adequado"))</f>
        <v/>
      </c>
    </row>
    <row r="21">
      <c r="A21" s="3" t="n"/>
      <c r="B21" s="8" t="n"/>
      <c r="C21" s="8" t="n"/>
      <c r="D21" s="3" t="n"/>
      <c r="E21" s="24" t="n"/>
      <c r="F21" s="24" t="n"/>
      <c r="G21" s="6" t="n"/>
      <c r="H21" s="6" t="n"/>
      <c r="I21" s="17">
        <f>IF('Estoque'!A21="","",SUMIF('Vendas'!$E$2:$E$101,'Estoque'!A21,'Vendas'!$G$2:$G$101))</f>
        <v/>
      </c>
      <c r="J21" s="17">
        <f>IF('Estoque'!A21="","",IFERROR('Estoque'!G21+'Estoque'!H21-'Estoque'!I21,0))</f>
        <v/>
      </c>
      <c r="K21" s="6" t="n"/>
      <c r="L21" s="18">
        <f>IF('Estoque'!A21="","",IF('Estoque'!J21&lt;='Estoque'!K21,"Repor","Adequado"))</f>
        <v/>
      </c>
    </row>
    <row r="22">
      <c r="A22" s="3" t="n"/>
      <c r="B22" s="8" t="n"/>
      <c r="C22" s="8" t="n"/>
      <c r="D22" s="3" t="n"/>
      <c r="E22" s="24" t="n"/>
      <c r="F22" s="24" t="n"/>
      <c r="G22" s="6" t="n"/>
      <c r="H22" s="6" t="n"/>
      <c r="I22" s="15">
        <f>IF('Estoque'!A22="","",SUMIF('Vendas'!$E$2:$E$101,'Estoque'!A22,'Vendas'!$G$2:$G$101))</f>
        <v/>
      </c>
      <c r="J22" s="15">
        <f>IF('Estoque'!A22="","",IFERROR('Estoque'!G22+'Estoque'!H22-'Estoque'!I22,0))</f>
        <v/>
      </c>
      <c r="K22" s="6" t="n"/>
      <c r="L22" s="16">
        <f>IF('Estoque'!A22="","",IF('Estoque'!J22&lt;='Estoque'!K22,"Repor","Adequado"))</f>
        <v/>
      </c>
    </row>
    <row r="23">
      <c r="A23" s="3" t="n"/>
      <c r="B23" s="8" t="n"/>
      <c r="C23" s="8" t="n"/>
      <c r="D23" s="3" t="n"/>
      <c r="E23" s="24" t="n"/>
      <c r="F23" s="24" t="n"/>
      <c r="G23" s="6" t="n"/>
      <c r="H23" s="6" t="n"/>
      <c r="I23" s="17">
        <f>IF('Estoque'!A23="","",SUMIF('Vendas'!$E$2:$E$101,'Estoque'!A23,'Vendas'!$G$2:$G$101))</f>
        <v/>
      </c>
      <c r="J23" s="17">
        <f>IF('Estoque'!A23="","",IFERROR('Estoque'!G23+'Estoque'!H23-'Estoque'!I23,0))</f>
        <v/>
      </c>
      <c r="K23" s="6" t="n"/>
      <c r="L23" s="18">
        <f>IF('Estoque'!A23="","",IF('Estoque'!J23&lt;='Estoque'!K23,"Repor","Adequado"))</f>
        <v/>
      </c>
    </row>
    <row r="24">
      <c r="A24" s="3" t="n"/>
      <c r="B24" s="8" t="n"/>
      <c r="C24" s="8" t="n"/>
      <c r="D24" s="3" t="n"/>
      <c r="E24" s="24" t="n"/>
      <c r="F24" s="24" t="n"/>
      <c r="G24" s="6" t="n"/>
      <c r="H24" s="6" t="n"/>
      <c r="I24" s="15">
        <f>IF('Estoque'!A24="","",SUMIF('Vendas'!$E$2:$E$101,'Estoque'!A24,'Vendas'!$G$2:$G$101))</f>
        <v/>
      </c>
      <c r="J24" s="15">
        <f>IF('Estoque'!A24="","",IFERROR('Estoque'!G24+'Estoque'!H24-'Estoque'!I24,0))</f>
        <v/>
      </c>
      <c r="K24" s="6" t="n"/>
      <c r="L24" s="16">
        <f>IF('Estoque'!A24="","",IF('Estoque'!J24&lt;='Estoque'!K24,"Repor","Adequado"))</f>
        <v/>
      </c>
    </row>
    <row r="25">
      <c r="A25" s="3" t="n"/>
      <c r="B25" s="8" t="n"/>
      <c r="C25" s="8" t="n"/>
      <c r="D25" s="3" t="n"/>
      <c r="E25" s="24" t="n"/>
      <c r="F25" s="24" t="n"/>
      <c r="G25" s="6" t="n"/>
      <c r="H25" s="6" t="n"/>
      <c r="I25" s="17">
        <f>IF('Estoque'!A25="","",SUMIF('Vendas'!$E$2:$E$101,'Estoque'!A25,'Vendas'!$G$2:$G$101))</f>
        <v/>
      </c>
      <c r="J25" s="17">
        <f>IF('Estoque'!A25="","",IFERROR('Estoque'!G25+'Estoque'!H25-'Estoque'!I25,0))</f>
        <v/>
      </c>
      <c r="K25" s="6" t="n"/>
      <c r="L25" s="18">
        <f>IF('Estoque'!A25="","",IF('Estoque'!J25&lt;='Estoque'!K25,"Repor","Adequado"))</f>
        <v/>
      </c>
    </row>
    <row r="26">
      <c r="A26" s="3" t="n"/>
      <c r="B26" s="8" t="n"/>
      <c r="C26" s="8" t="n"/>
      <c r="D26" s="3" t="n"/>
      <c r="E26" s="24" t="n"/>
      <c r="F26" s="24" t="n"/>
      <c r="G26" s="6" t="n"/>
      <c r="H26" s="6" t="n"/>
      <c r="I26" s="15">
        <f>IF('Estoque'!A26="","",SUMIF('Vendas'!$E$2:$E$101,'Estoque'!A26,'Vendas'!$G$2:$G$101))</f>
        <v/>
      </c>
      <c r="J26" s="15">
        <f>IF('Estoque'!A26="","",IFERROR('Estoque'!G26+'Estoque'!H26-'Estoque'!I26,0))</f>
        <v/>
      </c>
      <c r="K26" s="6" t="n"/>
      <c r="L26" s="16">
        <f>IF('Estoque'!A26="","",IF('Estoque'!J26&lt;='Estoque'!K26,"Repor","Adequado"))</f>
        <v/>
      </c>
    </row>
    <row r="27">
      <c r="A27" s="3" t="n"/>
      <c r="B27" s="8" t="n"/>
      <c r="C27" s="8" t="n"/>
      <c r="D27" s="3" t="n"/>
      <c r="E27" s="24" t="n"/>
      <c r="F27" s="24" t="n"/>
      <c r="G27" s="6" t="n"/>
      <c r="H27" s="6" t="n"/>
      <c r="I27" s="17">
        <f>IF('Estoque'!A27="","",SUMIF('Vendas'!$E$2:$E$101,'Estoque'!A27,'Vendas'!$G$2:$G$101))</f>
        <v/>
      </c>
      <c r="J27" s="17">
        <f>IF('Estoque'!A27="","",IFERROR('Estoque'!G27+'Estoque'!H27-'Estoque'!I27,0))</f>
        <v/>
      </c>
      <c r="K27" s="6" t="n"/>
      <c r="L27" s="18">
        <f>IF('Estoque'!A27="","",IF('Estoque'!J27&lt;='Estoque'!K27,"Repor","Adequado"))</f>
        <v/>
      </c>
    </row>
    <row r="28">
      <c r="A28" s="3" t="n"/>
      <c r="B28" s="8" t="n"/>
      <c r="C28" s="8" t="n"/>
      <c r="D28" s="3" t="n"/>
      <c r="E28" s="24" t="n"/>
      <c r="F28" s="24" t="n"/>
      <c r="G28" s="6" t="n"/>
      <c r="H28" s="6" t="n"/>
      <c r="I28" s="15">
        <f>IF('Estoque'!A28="","",SUMIF('Vendas'!$E$2:$E$101,'Estoque'!A28,'Vendas'!$G$2:$G$101))</f>
        <v/>
      </c>
      <c r="J28" s="15">
        <f>IF('Estoque'!A28="","",IFERROR('Estoque'!G28+'Estoque'!H28-'Estoque'!I28,0))</f>
        <v/>
      </c>
      <c r="K28" s="6" t="n"/>
      <c r="L28" s="16">
        <f>IF('Estoque'!A28="","",IF('Estoque'!J28&lt;='Estoque'!K28,"Repor","Adequado"))</f>
        <v/>
      </c>
    </row>
    <row r="29">
      <c r="A29" s="3" t="n"/>
      <c r="B29" s="8" t="n"/>
      <c r="C29" s="8" t="n"/>
      <c r="D29" s="3" t="n"/>
      <c r="E29" s="24" t="n"/>
      <c r="F29" s="24" t="n"/>
      <c r="G29" s="6" t="n"/>
      <c r="H29" s="6" t="n"/>
      <c r="I29" s="17">
        <f>IF('Estoque'!A29="","",SUMIF('Vendas'!$E$2:$E$101,'Estoque'!A29,'Vendas'!$G$2:$G$101))</f>
        <v/>
      </c>
      <c r="J29" s="17">
        <f>IF('Estoque'!A29="","",IFERROR('Estoque'!G29+'Estoque'!H29-'Estoque'!I29,0))</f>
        <v/>
      </c>
      <c r="K29" s="6" t="n"/>
      <c r="L29" s="18">
        <f>IF('Estoque'!A29="","",IF('Estoque'!J29&lt;='Estoque'!K29,"Repor","Adequado"))</f>
        <v/>
      </c>
    </row>
    <row r="30">
      <c r="A30" s="3" t="n"/>
      <c r="B30" s="8" t="n"/>
      <c r="C30" s="8" t="n"/>
      <c r="D30" s="3" t="n"/>
      <c r="E30" s="24" t="n"/>
      <c r="F30" s="24" t="n"/>
      <c r="G30" s="6" t="n"/>
      <c r="H30" s="6" t="n"/>
      <c r="I30" s="15">
        <f>IF('Estoque'!A30="","",SUMIF('Vendas'!$E$2:$E$101,'Estoque'!A30,'Vendas'!$G$2:$G$101))</f>
        <v/>
      </c>
      <c r="J30" s="15">
        <f>IF('Estoque'!A30="","",IFERROR('Estoque'!G30+'Estoque'!H30-'Estoque'!I30,0))</f>
        <v/>
      </c>
      <c r="K30" s="6" t="n"/>
      <c r="L30" s="16">
        <f>IF('Estoque'!A30="","",IF('Estoque'!J30&lt;='Estoque'!K30,"Repor","Adequado"))</f>
        <v/>
      </c>
    </row>
    <row r="31">
      <c r="A31" s="3" t="n"/>
      <c r="B31" s="8" t="n"/>
      <c r="C31" s="8" t="n"/>
      <c r="D31" s="3" t="n"/>
      <c r="E31" s="24" t="n"/>
      <c r="F31" s="24" t="n"/>
      <c r="G31" s="6" t="n"/>
      <c r="H31" s="6" t="n"/>
      <c r="I31" s="17">
        <f>IF('Estoque'!A31="","",SUMIF('Vendas'!$E$2:$E$101,'Estoque'!A31,'Vendas'!$G$2:$G$101))</f>
        <v/>
      </c>
      <c r="J31" s="17">
        <f>IF('Estoque'!A31="","",IFERROR('Estoque'!G31+'Estoque'!H31-'Estoque'!I31,0))</f>
        <v/>
      </c>
      <c r="K31" s="6" t="n"/>
      <c r="L31" s="18">
        <f>IF('Estoque'!A31="","",IF('Estoque'!J31&lt;='Estoque'!K31,"Repor","Adequado"))</f>
        <v/>
      </c>
    </row>
    <row r="32">
      <c r="A32" s="3" t="n"/>
      <c r="B32" s="8" t="n"/>
      <c r="C32" s="8" t="n"/>
      <c r="D32" s="3" t="n"/>
      <c r="E32" s="24" t="n"/>
      <c r="F32" s="24" t="n"/>
      <c r="G32" s="6" t="n"/>
      <c r="H32" s="6" t="n"/>
      <c r="I32" s="15">
        <f>IF('Estoque'!A32="","",SUMIF('Vendas'!$E$2:$E$101,'Estoque'!A32,'Vendas'!$G$2:$G$101))</f>
        <v/>
      </c>
      <c r="J32" s="15">
        <f>IF('Estoque'!A32="","",IFERROR('Estoque'!G32+'Estoque'!H32-'Estoque'!I32,0))</f>
        <v/>
      </c>
      <c r="K32" s="6" t="n"/>
      <c r="L32" s="16">
        <f>IF('Estoque'!A32="","",IF('Estoque'!J32&lt;='Estoque'!K32,"Repor","Adequado"))</f>
        <v/>
      </c>
    </row>
    <row r="33">
      <c r="A33" s="3" t="n"/>
      <c r="B33" s="8" t="n"/>
      <c r="C33" s="8" t="n"/>
      <c r="D33" s="3" t="n"/>
      <c r="E33" s="24" t="n"/>
      <c r="F33" s="24" t="n"/>
      <c r="G33" s="6" t="n"/>
      <c r="H33" s="6" t="n"/>
      <c r="I33" s="17">
        <f>IF('Estoque'!A33="","",SUMIF('Vendas'!$E$2:$E$101,'Estoque'!A33,'Vendas'!$G$2:$G$101))</f>
        <v/>
      </c>
      <c r="J33" s="17">
        <f>IF('Estoque'!A33="","",IFERROR('Estoque'!G33+'Estoque'!H33-'Estoque'!I33,0))</f>
        <v/>
      </c>
      <c r="K33" s="6" t="n"/>
      <c r="L33" s="18">
        <f>IF('Estoque'!A33="","",IF('Estoque'!J33&lt;='Estoque'!K33,"Repor","Adequado"))</f>
        <v/>
      </c>
    </row>
    <row r="34">
      <c r="A34" s="3" t="n"/>
      <c r="B34" s="8" t="n"/>
      <c r="C34" s="8" t="n"/>
      <c r="D34" s="3" t="n"/>
      <c r="E34" s="24" t="n"/>
      <c r="F34" s="24" t="n"/>
      <c r="G34" s="6" t="n"/>
      <c r="H34" s="6" t="n"/>
      <c r="I34" s="15">
        <f>IF('Estoque'!A34="","",SUMIF('Vendas'!$E$2:$E$101,'Estoque'!A34,'Vendas'!$G$2:$G$101))</f>
        <v/>
      </c>
      <c r="J34" s="15">
        <f>IF('Estoque'!A34="","",IFERROR('Estoque'!G34+'Estoque'!H34-'Estoque'!I34,0))</f>
        <v/>
      </c>
      <c r="K34" s="6" t="n"/>
      <c r="L34" s="16">
        <f>IF('Estoque'!A34="","",IF('Estoque'!J34&lt;='Estoque'!K34,"Repor","Adequado"))</f>
        <v/>
      </c>
    </row>
    <row r="35">
      <c r="A35" s="3" t="n"/>
      <c r="B35" s="8" t="n"/>
      <c r="C35" s="8" t="n"/>
      <c r="D35" s="3" t="n"/>
      <c r="E35" s="24" t="n"/>
      <c r="F35" s="24" t="n"/>
      <c r="G35" s="6" t="n"/>
      <c r="H35" s="6" t="n"/>
      <c r="I35" s="17">
        <f>IF('Estoque'!A35="","",SUMIF('Vendas'!$E$2:$E$101,'Estoque'!A35,'Vendas'!$G$2:$G$101))</f>
        <v/>
      </c>
      <c r="J35" s="17">
        <f>IF('Estoque'!A35="","",IFERROR('Estoque'!G35+'Estoque'!H35-'Estoque'!I35,0))</f>
        <v/>
      </c>
      <c r="K35" s="6" t="n"/>
      <c r="L35" s="18">
        <f>IF('Estoque'!A35="","",IF('Estoque'!J35&lt;='Estoque'!K35,"Repor","Adequado"))</f>
        <v/>
      </c>
    </row>
    <row r="36">
      <c r="A36" s="3" t="n"/>
      <c r="B36" s="8" t="n"/>
      <c r="C36" s="8" t="n"/>
      <c r="D36" s="3" t="n"/>
      <c r="E36" s="24" t="n"/>
      <c r="F36" s="24" t="n"/>
      <c r="G36" s="6" t="n"/>
      <c r="H36" s="6" t="n"/>
      <c r="I36" s="15">
        <f>IF('Estoque'!A36="","",SUMIF('Vendas'!$E$2:$E$101,'Estoque'!A36,'Vendas'!$G$2:$G$101))</f>
        <v/>
      </c>
      <c r="J36" s="15">
        <f>IF('Estoque'!A36="","",IFERROR('Estoque'!G36+'Estoque'!H36-'Estoque'!I36,0))</f>
        <v/>
      </c>
      <c r="K36" s="6" t="n"/>
      <c r="L36" s="16">
        <f>IF('Estoque'!A36="","",IF('Estoque'!J36&lt;='Estoque'!K36,"Repor","Adequado"))</f>
        <v/>
      </c>
    </row>
    <row r="37">
      <c r="A37" s="3" t="n"/>
      <c r="B37" s="8" t="n"/>
      <c r="C37" s="8" t="n"/>
      <c r="D37" s="3" t="n"/>
      <c r="E37" s="24" t="n"/>
      <c r="F37" s="24" t="n"/>
      <c r="G37" s="6" t="n"/>
      <c r="H37" s="6" t="n"/>
      <c r="I37" s="17">
        <f>IF('Estoque'!A37="","",SUMIF('Vendas'!$E$2:$E$101,'Estoque'!A37,'Vendas'!$G$2:$G$101))</f>
        <v/>
      </c>
      <c r="J37" s="17">
        <f>IF('Estoque'!A37="","",IFERROR('Estoque'!G37+'Estoque'!H37-'Estoque'!I37,0))</f>
        <v/>
      </c>
      <c r="K37" s="6" t="n"/>
      <c r="L37" s="18">
        <f>IF('Estoque'!A37="","",IF('Estoque'!J37&lt;='Estoque'!K37,"Repor","Adequado"))</f>
        <v/>
      </c>
    </row>
    <row r="38">
      <c r="A38" s="3" t="n"/>
      <c r="B38" s="8" t="n"/>
      <c r="C38" s="8" t="n"/>
      <c r="D38" s="3" t="n"/>
      <c r="E38" s="24" t="n"/>
      <c r="F38" s="24" t="n"/>
      <c r="G38" s="6" t="n"/>
      <c r="H38" s="6" t="n"/>
      <c r="I38" s="15">
        <f>IF('Estoque'!A38="","",SUMIF('Vendas'!$E$2:$E$101,'Estoque'!A38,'Vendas'!$G$2:$G$101))</f>
        <v/>
      </c>
      <c r="J38" s="15">
        <f>IF('Estoque'!A38="","",IFERROR('Estoque'!G38+'Estoque'!H38-'Estoque'!I38,0))</f>
        <v/>
      </c>
      <c r="K38" s="6" t="n"/>
      <c r="L38" s="16">
        <f>IF('Estoque'!A38="","",IF('Estoque'!J38&lt;='Estoque'!K38,"Repor","Adequado"))</f>
        <v/>
      </c>
    </row>
    <row r="39">
      <c r="A39" s="3" t="n"/>
      <c r="B39" s="8" t="n"/>
      <c r="C39" s="8" t="n"/>
      <c r="D39" s="3" t="n"/>
      <c r="E39" s="24" t="n"/>
      <c r="F39" s="24" t="n"/>
      <c r="G39" s="6" t="n"/>
      <c r="H39" s="6" t="n"/>
      <c r="I39" s="17">
        <f>IF('Estoque'!A39="","",SUMIF('Vendas'!$E$2:$E$101,'Estoque'!A39,'Vendas'!$G$2:$G$101))</f>
        <v/>
      </c>
      <c r="J39" s="17">
        <f>IF('Estoque'!A39="","",IFERROR('Estoque'!G39+'Estoque'!H39-'Estoque'!I39,0))</f>
        <v/>
      </c>
      <c r="K39" s="6" t="n"/>
      <c r="L39" s="18">
        <f>IF('Estoque'!A39="","",IF('Estoque'!J39&lt;='Estoque'!K39,"Repor","Adequado"))</f>
        <v/>
      </c>
    </row>
    <row r="40">
      <c r="A40" s="3" t="n"/>
      <c r="B40" s="8" t="n"/>
      <c r="C40" s="8" t="n"/>
      <c r="D40" s="3" t="n"/>
      <c r="E40" s="24" t="n"/>
      <c r="F40" s="24" t="n"/>
      <c r="G40" s="6" t="n"/>
      <c r="H40" s="6" t="n"/>
      <c r="I40" s="15">
        <f>IF('Estoque'!A40="","",SUMIF('Vendas'!$E$2:$E$101,'Estoque'!A40,'Vendas'!$G$2:$G$101))</f>
        <v/>
      </c>
      <c r="J40" s="15">
        <f>IF('Estoque'!A40="","",IFERROR('Estoque'!G40+'Estoque'!H40-'Estoque'!I40,0))</f>
        <v/>
      </c>
      <c r="K40" s="6" t="n"/>
      <c r="L40" s="16">
        <f>IF('Estoque'!A40="","",IF('Estoque'!J40&lt;='Estoque'!K40,"Repor","Adequado"))</f>
        <v/>
      </c>
    </row>
    <row r="41">
      <c r="A41" s="3" t="n"/>
      <c r="B41" s="8" t="n"/>
      <c r="C41" s="8" t="n"/>
      <c r="D41" s="3" t="n"/>
      <c r="E41" s="24" t="n"/>
      <c r="F41" s="24" t="n"/>
      <c r="G41" s="6" t="n"/>
      <c r="H41" s="6" t="n"/>
      <c r="I41" s="17">
        <f>IF('Estoque'!A41="","",SUMIF('Vendas'!$E$2:$E$101,'Estoque'!A41,'Vendas'!$G$2:$G$101))</f>
        <v/>
      </c>
      <c r="J41" s="17">
        <f>IF('Estoque'!A41="","",IFERROR('Estoque'!G41+'Estoque'!H41-'Estoque'!I41,0))</f>
        <v/>
      </c>
      <c r="K41" s="6" t="n"/>
      <c r="L41" s="18">
        <f>IF('Estoque'!A41="","",IF('Estoque'!J41&lt;='Estoque'!K41,"Repor","Adequado"))</f>
        <v/>
      </c>
    </row>
    <row r="42">
      <c r="A42" s="3" t="n"/>
      <c r="B42" s="8" t="n"/>
      <c r="C42" s="8" t="n"/>
      <c r="D42" s="3" t="n"/>
      <c r="E42" s="24" t="n"/>
      <c r="F42" s="24" t="n"/>
      <c r="G42" s="6" t="n"/>
      <c r="H42" s="6" t="n"/>
      <c r="I42" s="15">
        <f>IF('Estoque'!A42="","",SUMIF('Vendas'!$E$2:$E$101,'Estoque'!A42,'Vendas'!$G$2:$G$101))</f>
        <v/>
      </c>
      <c r="J42" s="15">
        <f>IF('Estoque'!A42="","",IFERROR('Estoque'!G42+'Estoque'!H42-'Estoque'!I42,0))</f>
        <v/>
      </c>
      <c r="K42" s="6" t="n"/>
      <c r="L42" s="16">
        <f>IF('Estoque'!A42="","",IF('Estoque'!J42&lt;='Estoque'!K42,"Repor","Adequado"))</f>
        <v/>
      </c>
    </row>
    <row r="43">
      <c r="A43" s="3" t="n"/>
      <c r="B43" s="8" t="n"/>
      <c r="C43" s="8" t="n"/>
      <c r="D43" s="3" t="n"/>
      <c r="E43" s="24" t="n"/>
      <c r="F43" s="24" t="n"/>
      <c r="G43" s="6" t="n"/>
      <c r="H43" s="6" t="n"/>
      <c r="I43" s="17">
        <f>IF('Estoque'!A43="","",SUMIF('Vendas'!$E$2:$E$101,'Estoque'!A43,'Vendas'!$G$2:$G$101))</f>
        <v/>
      </c>
      <c r="J43" s="17">
        <f>IF('Estoque'!A43="","",IFERROR('Estoque'!G43+'Estoque'!H43-'Estoque'!I43,0))</f>
        <v/>
      </c>
      <c r="K43" s="6" t="n"/>
      <c r="L43" s="18">
        <f>IF('Estoque'!A43="","",IF('Estoque'!J43&lt;='Estoque'!K43,"Repor","Adequado"))</f>
        <v/>
      </c>
    </row>
    <row r="44">
      <c r="A44" s="3" t="n"/>
      <c r="B44" s="8" t="n"/>
      <c r="C44" s="8" t="n"/>
      <c r="D44" s="3" t="n"/>
      <c r="E44" s="24" t="n"/>
      <c r="F44" s="24" t="n"/>
      <c r="G44" s="6" t="n"/>
      <c r="H44" s="6" t="n"/>
      <c r="I44" s="15">
        <f>IF('Estoque'!A44="","",SUMIF('Vendas'!$E$2:$E$101,'Estoque'!A44,'Vendas'!$G$2:$G$101))</f>
        <v/>
      </c>
      <c r="J44" s="15">
        <f>IF('Estoque'!A44="","",IFERROR('Estoque'!G44+'Estoque'!H44-'Estoque'!I44,0))</f>
        <v/>
      </c>
      <c r="K44" s="6" t="n"/>
      <c r="L44" s="16">
        <f>IF('Estoque'!A44="","",IF('Estoque'!J44&lt;='Estoque'!K44,"Repor","Adequado"))</f>
        <v/>
      </c>
    </row>
    <row r="45">
      <c r="A45" s="3" t="n"/>
      <c r="B45" s="8" t="n"/>
      <c r="C45" s="8" t="n"/>
      <c r="D45" s="3" t="n"/>
      <c r="E45" s="24" t="n"/>
      <c r="F45" s="24" t="n"/>
      <c r="G45" s="6" t="n"/>
      <c r="H45" s="6" t="n"/>
      <c r="I45" s="17">
        <f>IF('Estoque'!A45="","",SUMIF('Vendas'!$E$2:$E$101,'Estoque'!A45,'Vendas'!$G$2:$G$101))</f>
        <v/>
      </c>
      <c r="J45" s="17">
        <f>IF('Estoque'!A45="","",IFERROR('Estoque'!G45+'Estoque'!H45-'Estoque'!I45,0))</f>
        <v/>
      </c>
      <c r="K45" s="6" t="n"/>
      <c r="L45" s="18">
        <f>IF('Estoque'!A45="","",IF('Estoque'!J45&lt;='Estoque'!K45,"Repor","Adequado"))</f>
        <v/>
      </c>
    </row>
    <row r="46">
      <c r="A46" s="3" t="n"/>
      <c r="B46" s="8" t="n"/>
      <c r="C46" s="8" t="n"/>
      <c r="D46" s="3" t="n"/>
      <c r="E46" s="24" t="n"/>
      <c r="F46" s="24" t="n"/>
      <c r="G46" s="6" t="n"/>
      <c r="H46" s="6" t="n"/>
      <c r="I46" s="15">
        <f>IF('Estoque'!A46="","",SUMIF('Vendas'!$E$2:$E$101,'Estoque'!A46,'Vendas'!$G$2:$G$101))</f>
        <v/>
      </c>
      <c r="J46" s="15">
        <f>IF('Estoque'!A46="","",IFERROR('Estoque'!G46+'Estoque'!H46-'Estoque'!I46,0))</f>
        <v/>
      </c>
      <c r="K46" s="6" t="n"/>
      <c r="L46" s="16">
        <f>IF('Estoque'!A46="","",IF('Estoque'!J46&lt;='Estoque'!K46,"Repor","Adequado"))</f>
        <v/>
      </c>
    </row>
    <row r="47">
      <c r="A47" s="3" t="n"/>
      <c r="B47" s="8" t="n"/>
      <c r="C47" s="8" t="n"/>
      <c r="D47" s="3" t="n"/>
      <c r="E47" s="24" t="n"/>
      <c r="F47" s="24" t="n"/>
      <c r="G47" s="6" t="n"/>
      <c r="H47" s="6" t="n"/>
      <c r="I47" s="17">
        <f>IF('Estoque'!A47="","",SUMIF('Vendas'!$E$2:$E$101,'Estoque'!A47,'Vendas'!$G$2:$G$101))</f>
        <v/>
      </c>
      <c r="J47" s="17">
        <f>IF('Estoque'!A47="","",IFERROR('Estoque'!G47+'Estoque'!H47-'Estoque'!I47,0))</f>
        <v/>
      </c>
      <c r="K47" s="6" t="n"/>
      <c r="L47" s="18">
        <f>IF('Estoque'!A47="","",IF('Estoque'!J47&lt;='Estoque'!K47,"Repor","Adequado"))</f>
        <v/>
      </c>
    </row>
    <row r="48">
      <c r="A48" s="3" t="n"/>
      <c r="B48" s="8" t="n"/>
      <c r="C48" s="8" t="n"/>
      <c r="D48" s="3" t="n"/>
      <c r="E48" s="24" t="n"/>
      <c r="F48" s="24" t="n"/>
      <c r="G48" s="6" t="n"/>
      <c r="H48" s="6" t="n"/>
      <c r="I48" s="15">
        <f>IF('Estoque'!A48="","",SUMIF('Vendas'!$E$2:$E$101,'Estoque'!A48,'Vendas'!$G$2:$G$101))</f>
        <v/>
      </c>
      <c r="J48" s="15">
        <f>IF('Estoque'!A48="","",IFERROR('Estoque'!G48+'Estoque'!H48-'Estoque'!I48,0))</f>
        <v/>
      </c>
      <c r="K48" s="6" t="n"/>
      <c r="L48" s="16">
        <f>IF('Estoque'!A48="","",IF('Estoque'!J48&lt;='Estoque'!K48,"Repor","Adequado"))</f>
        <v/>
      </c>
    </row>
    <row r="49">
      <c r="A49" s="3" t="n"/>
      <c r="B49" s="8" t="n"/>
      <c r="C49" s="8" t="n"/>
      <c r="D49" s="3" t="n"/>
      <c r="E49" s="24" t="n"/>
      <c r="F49" s="24" t="n"/>
      <c r="G49" s="6" t="n"/>
      <c r="H49" s="6" t="n"/>
      <c r="I49" s="17">
        <f>IF('Estoque'!A49="","",SUMIF('Vendas'!$E$2:$E$101,'Estoque'!A49,'Vendas'!$G$2:$G$101))</f>
        <v/>
      </c>
      <c r="J49" s="17">
        <f>IF('Estoque'!A49="","",IFERROR('Estoque'!G49+'Estoque'!H49-'Estoque'!I49,0))</f>
        <v/>
      </c>
      <c r="K49" s="6" t="n"/>
      <c r="L49" s="18">
        <f>IF('Estoque'!A49="","",IF('Estoque'!J49&lt;='Estoque'!K49,"Repor","Adequado"))</f>
        <v/>
      </c>
    </row>
    <row r="50">
      <c r="A50" s="3" t="n"/>
      <c r="B50" s="8" t="n"/>
      <c r="C50" s="8" t="n"/>
      <c r="D50" s="3" t="n"/>
      <c r="E50" s="24" t="n"/>
      <c r="F50" s="24" t="n"/>
      <c r="G50" s="6" t="n"/>
      <c r="H50" s="6" t="n"/>
      <c r="I50" s="15">
        <f>IF('Estoque'!A50="","",SUMIF('Vendas'!$E$2:$E$101,'Estoque'!A50,'Vendas'!$G$2:$G$101))</f>
        <v/>
      </c>
      <c r="J50" s="15">
        <f>IF('Estoque'!A50="","",IFERROR('Estoque'!G50+'Estoque'!H50-'Estoque'!I50,0))</f>
        <v/>
      </c>
      <c r="K50" s="6" t="n"/>
      <c r="L50" s="16">
        <f>IF('Estoque'!A50="","",IF('Estoque'!J50&lt;='Estoque'!K50,"Repor","Adequado"))</f>
        <v/>
      </c>
    </row>
    <row r="51">
      <c r="A51" s="3" t="n"/>
      <c r="B51" s="8" t="n"/>
      <c r="C51" s="8" t="n"/>
      <c r="D51" s="3" t="n"/>
      <c r="E51" s="24" t="n"/>
      <c r="F51" s="24" t="n"/>
      <c r="G51" s="6" t="n"/>
      <c r="H51" s="6" t="n"/>
      <c r="I51" s="17">
        <f>IF('Estoque'!A51="","",SUMIF('Vendas'!$E$2:$E$101,'Estoque'!A51,'Vendas'!$G$2:$G$101))</f>
        <v/>
      </c>
      <c r="J51" s="17">
        <f>IF('Estoque'!A51="","",IFERROR('Estoque'!G51+'Estoque'!H51-'Estoque'!I51,0))</f>
        <v/>
      </c>
      <c r="K51" s="6" t="n"/>
      <c r="L51" s="18">
        <f>IF('Estoque'!A51="","",IF('Estoque'!J51&lt;='Estoque'!K51,"Repor","Adequado"))</f>
        <v/>
      </c>
    </row>
    <row r="52">
      <c r="A52" s="3" t="n"/>
      <c r="B52" s="8" t="n"/>
      <c r="C52" s="8" t="n"/>
      <c r="D52" s="3" t="n"/>
      <c r="E52" s="24" t="n"/>
      <c r="F52" s="24" t="n"/>
      <c r="G52" s="6" t="n"/>
      <c r="H52" s="6" t="n"/>
      <c r="I52" s="15">
        <f>IF('Estoque'!A52="","",SUMIF('Vendas'!$E$2:$E$101,'Estoque'!A52,'Vendas'!$G$2:$G$101))</f>
        <v/>
      </c>
      <c r="J52" s="15">
        <f>IF('Estoque'!A52="","",IFERROR('Estoque'!G52+'Estoque'!H52-'Estoque'!I52,0))</f>
        <v/>
      </c>
      <c r="K52" s="6" t="n"/>
      <c r="L52" s="16">
        <f>IF('Estoque'!A52="","",IF('Estoque'!J52&lt;='Estoque'!K52,"Repor","Adequado"))</f>
        <v/>
      </c>
    </row>
    <row r="53">
      <c r="A53" s="3" t="n"/>
      <c r="B53" s="8" t="n"/>
      <c r="C53" s="8" t="n"/>
      <c r="D53" s="3" t="n"/>
      <c r="E53" s="24" t="n"/>
      <c r="F53" s="24" t="n"/>
      <c r="G53" s="6" t="n"/>
      <c r="H53" s="6" t="n"/>
      <c r="I53" s="17">
        <f>IF('Estoque'!A53="","",SUMIF('Vendas'!$E$2:$E$101,'Estoque'!A53,'Vendas'!$G$2:$G$101))</f>
        <v/>
      </c>
      <c r="J53" s="17">
        <f>IF('Estoque'!A53="","",IFERROR('Estoque'!G53+'Estoque'!H53-'Estoque'!I53,0))</f>
        <v/>
      </c>
      <c r="K53" s="6" t="n"/>
      <c r="L53" s="18">
        <f>IF('Estoque'!A53="","",IF('Estoque'!J53&lt;='Estoque'!K53,"Repor","Adequado"))</f>
        <v/>
      </c>
    </row>
    <row r="54">
      <c r="A54" s="3" t="n"/>
      <c r="B54" s="8" t="n"/>
      <c r="C54" s="8" t="n"/>
      <c r="D54" s="3" t="n"/>
      <c r="E54" s="24" t="n"/>
      <c r="F54" s="24" t="n"/>
      <c r="G54" s="6" t="n"/>
      <c r="H54" s="6" t="n"/>
      <c r="I54" s="15">
        <f>IF('Estoque'!A54="","",SUMIF('Vendas'!$E$2:$E$101,'Estoque'!A54,'Vendas'!$G$2:$G$101))</f>
        <v/>
      </c>
      <c r="J54" s="15">
        <f>IF('Estoque'!A54="","",IFERROR('Estoque'!G54+'Estoque'!H54-'Estoque'!I54,0))</f>
        <v/>
      </c>
      <c r="K54" s="6" t="n"/>
      <c r="L54" s="16">
        <f>IF('Estoque'!A54="","",IF('Estoque'!J54&lt;='Estoque'!K54,"Repor","Adequado"))</f>
        <v/>
      </c>
    </row>
    <row r="55">
      <c r="A55" s="3" t="n"/>
      <c r="B55" s="8" t="n"/>
      <c r="C55" s="8" t="n"/>
      <c r="D55" s="3" t="n"/>
      <c r="E55" s="24" t="n"/>
      <c r="F55" s="24" t="n"/>
      <c r="G55" s="6" t="n"/>
      <c r="H55" s="6" t="n"/>
      <c r="I55" s="17">
        <f>IF('Estoque'!A55="","",SUMIF('Vendas'!$E$2:$E$101,'Estoque'!A55,'Vendas'!$G$2:$G$101))</f>
        <v/>
      </c>
      <c r="J55" s="17">
        <f>IF('Estoque'!A55="","",IFERROR('Estoque'!G55+'Estoque'!H55-'Estoque'!I55,0))</f>
        <v/>
      </c>
      <c r="K55" s="6" t="n"/>
      <c r="L55" s="18">
        <f>IF('Estoque'!A55="","",IF('Estoque'!J55&lt;='Estoque'!K55,"Repor","Adequado"))</f>
        <v/>
      </c>
    </row>
    <row r="56">
      <c r="A56" s="3" t="n"/>
      <c r="B56" s="8" t="n"/>
      <c r="C56" s="8" t="n"/>
      <c r="D56" s="3" t="n"/>
      <c r="E56" s="24" t="n"/>
      <c r="F56" s="24" t="n"/>
      <c r="G56" s="6" t="n"/>
      <c r="H56" s="6" t="n"/>
      <c r="I56" s="15">
        <f>IF('Estoque'!A56="","",SUMIF('Vendas'!$E$2:$E$101,'Estoque'!A56,'Vendas'!$G$2:$G$101))</f>
        <v/>
      </c>
      <c r="J56" s="15">
        <f>IF('Estoque'!A56="","",IFERROR('Estoque'!G56+'Estoque'!H56-'Estoque'!I56,0))</f>
        <v/>
      </c>
      <c r="K56" s="6" t="n"/>
      <c r="L56" s="16">
        <f>IF('Estoque'!A56="","",IF('Estoque'!J56&lt;='Estoque'!K56,"Repor","Adequado"))</f>
        <v/>
      </c>
    </row>
    <row r="57">
      <c r="A57" s="3" t="n"/>
      <c r="B57" s="8" t="n"/>
      <c r="C57" s="8" t="n"/>
      <c r="D57" s="3" t="n"/>
      <c r="E57" s="24" t="n"/>
      <c r="F57" s="24" t="n"/>
      <c r="G57" s="6" t="n"/>
      <c r="H57" s="6" t="n"/>
      <c r="I57" s="17">
        <f>IF('Estoque'!A57="","",SUMIF('Vendas'!$E$2:$E$101,'Estoque'!A57,'Vendas'!$G$2:$G$101))</f>
        <v/>
      </c>
      <c r="J57" s="17">
        <f>IF('Estoque'!A57="","",IFERROR('Estoque'!G57+'Estoque'!H57-'Estoque'!I57,0))</f>
        <v/>
      </c>
      <c r="K57" s="6" t="n"/>
      <c r="L57" s="18">
        <f>IF('Estoque'!A57="","",IF('Estoque'!J57&lt;='Estoque'!K57,"Repor","Adequado"))</f>
        <v/>
      </c>
    </row>
    <row r="58">
      <c r="A58" s="3" t="n"/>
      <c r="B58" s="8" t="n"/>
      <c r="C58" s="8" t="n"/>
      <c r="D58" s="3" t="n"/>
      <c r="E58" s="24" t="n"/>
      <c r="F58" s="24" t="n"/>
      <c r="G58" s="6" t="n"/>
      <c r="H58" s="6" t="n"/>
      <c r="I58" s="15">
        <f>IF('Estoque'!A58="","",SUMIF('Vendas'!$E$2:$E$101,'Estoque'!A58,'Vendas'!$G$2:$G$101))</f>
        <v/>
      </c>
      <c r="J58" s="15">
        <f>IF('Estoque'!A58="","",IFERROR('Estoque'!G58+'Estoque'!H58-'Estoque'!I58,0))</f>
        <v/>
      </c>
      <c r="K58" s="6" t="n"/>
      <c r="L58" s="16">
        <f>IF('Estoque'!A58="","",IF('Estoque'!J58&lt;='Estoque'!K58,"Repor","Adequado"))</f>
        <v/>
      </c>
    </row>
    <row r="59">
      <c r="A59" s="3" t="n"/>
      <c r="B59" s="8" t="n"/>
      <c r="C59" s="8" t="n"/>
      <c r="D59" s="3" t="n"/>
      <c r="E59" s="24" t="n"/>
      <c r="F59" s="24" t="n"/>
      <c r="G59" s="6" t="n"/>
      <c r="H59" s="6" t="n"/>
      <c r="I59" s="17">
        <f>IF('Estoque'!A59="","",SUMIF('Vendas'!$E$2:$E$101,'Estoque'!A59,'Vendas'!$G$2:$G$101))</f>
        <v/>
      </c>
      <c r="J59" s="17">
        <f>IF('Estoque'!A59="","",IFERROR('Estoque'!G59+'Estoque'!H59-'Estoque'!I59,0))</f>
        <v/>
      </c>
      <c r="K59" s="6" t="n"/>
      <c r="L59" s="18">
        <f>IF('Estoque'!A59="","",IF('Estoque'!J59&lt;='Estoque'!K59,"Repor","Adequado"))</f>
        <v/>
      </c>
    </row>
    <row r="60">
      <c r="A60" s="3" t="n"/>
      <c r="B60" s="8" t="n"/>
      <c r="C60" s="8" t="n"/>
      <c r="D60" s="3" t="n"/>
      <c r="E60" s="24" t="n"/>
      <c r="F60" s="24" t="n"/>
      <c r="G60" s="6" t="n"/>
      <c r="H60" s="6" t="n"/>
      <c r="I60" s="15">
        <f>IF('Estoque'!A60="","",SUMIF('Vendas'!$E$2:$E$101,'Estoque'!A60,'Vendas'!$G$2:$G$101))</f>
        <v/>
      </c>
      <c r="J60" s="15">
        <f>IF('Estoque'!A60="","",IFERROR('Estoque'!G60+'Estoque'!H60-'Estoque'!I60,0))</f>
        <v/>
      </c>
      <c r="K60" s="6" t="n"/>
      <c r="L60" s="16">
        <f>IF('Estoque'!A60="","",IF('Estoque'!J60&lt;='Estoque'!K60,"Repor","Adequado"))</f>
        <v/>
      </c>
    </row>
    <row r="61">
      <c r="A61" s="3" t="n"/>
      <c r="B61" s="8" t="n"/>
      <c r="C61" s="8" t="n"/>
      <c r="D61" s="3" t="n"/>
      <c r="E61" s="24" t="n"/>
      <c r="F61" s="24" t="n"/>
      <c r="G61" s="6" t="n"/>
      <c r="H61" s="6" t="n"/>
      <c r="I61" s="17">
        <f>IF('Estoque'!A61="","",SUMIF('Vendas'!$E$2:$E$101,'Estoque'!A61,'Vendas'!$G$2:$G$101))</f>
        <v/>
      </c>
      <c r="J61" s="17">
        <f>IF('Estoque'!A61="","",IFERROR('Estoque'!G61+'Estoque'!H61-'Estoque'!I61,0))</f>
        <v/>
      </c>
      <c r="K61" s="6" t="n"/>
      <c r="L61" s="18">
        <f>IF('Estoque'!A61="","",IF('Estoque'!J61&lt;='Estoque'!K61,"Repor","Adequado"))</f>
        <v/>
      </c>
    </row>
    <row r="62">
      <c r="A62" s="3" t="n"/>
      <c r="B62" s="8" t="n"/>
      <c r="C62" s="8" t="n"/>
      <c r="D62" s="3" t="n"/>
      <c r="E62" s="24" t="n"/>
      <c r="F62" s="24" t="n"/>
      <c r="G62" s="6" t="n"/>
      <c r="H62" s="6" t="n"/>
      <c r="I62" s="15">
        <f>IF('Estoque'!A62="","",SUMIF('Vendas'!$E$2:$E$101,'Estoque'!A62,'Vendas'!$G$2:$G$101))</f>
        <v/>
      </c>
      <c r="J62" s="15">
        <f>IF('Estoque'!A62="","",IFERROR('Estoque'!G62+'Estoque'!H62-'Estoque'!I62,0))</f>
        <v/>
      </c>
      <c r="K62" s="6" t="n"/>
      <c r="L62" s="16">
        <f>IF('Estoque'!A62="","",IF('Estoque'!J62&lt;='Estoque'!K62,"Repor","Adequado"))</f>
        <v/>
      </c>
    </row>
    <row r="63">
      <c r="A63" s="3" t="n"/>
      <c r="B63" s="8" t="n"/>
      <c r="C63" s="8" t="n"/>
      <c r="D63" s="3" t="n"/>
      <c r="E63" s="24" t="n"/>
      <c r="F63" s="24" t="n"/>
      <c r="G63" s="6" t="n"/>
      <c r="H63" s="6" t="n"/>
      <c r="I63" s="17">
        <f>IF('Estoque'!A63="","",SUMIF('Vendas'!$E$2:$E$101,'Estoque'!A63,'Vendas'!$G$2:$G$101))</f>
        <v/>
      </c>
      <c r="J63" s="17">
        <f>IF('Estoque'!A63="","",IFERROR('Estoque'!G63+'Estoque'!H63-'Estoque'!I63,0))</f>
        <v/>
      </c>
      <c r="K63" s="6" t="n"/>
      <c r="L63" s="18">
        <f>IF('Estoque'!A63="","",IF('Estoque'!J63&lt;='Estoque'!K63,"Repor","Adequado"))</f>
        <v/>
      </c>
    </row>
    <row r="64">
      <c r="A64" s="3" t="n"/>
      <c r="B64" s="8" t="n"/>
      <c r="C64" s="8" t="n"/>
      <c r="D64" s="3" t="n"/>
      <c r="E64" s="24" t="n"/>
      <c r="F64" s="24" t="n"/>
      <c r="G64" s="6" t="n"/>
      <c r="H64" s="6" t="n"/>
      <c r="I64" s="15">
        <f>IF('Estoque'!A64="","",SUMIF('Vendas'!$E$2:$E$101,'Estoque'!A64,'Vendas'!$G$2:$G$101))</f>
        <v/>
      </c>
      <c r="J64" s="15">
        <f>IF('Estoque'!A64="","",IFERROR('Estoque'!G64+'Estoque'!H64-'Estoque'!I64,0))</f>
        <v/>
      </c>
      <c r="K64" s="6" t="n"/>
      <c r="L64" s="16">
        <f>IF('Estoque'!A64="","",IF('Estoque'!J64&lt;='Estoque'!K64,"Repor","Adequado"))</f>
        <v/>
      </c>
    </row>
    <row r="65">
      <c r="A65" s="3" t="n"/>
      <c r="B65" s="8" t="n"/>
      <c r="C65" s="8" t="n"/>
      <c r="D65" s="3" t="n"/>
      <c r="E65" s="24" t="n"/>
      <c r="F65" s="24" t="n"/>
      <c r="G65" s="6" t="n"/>
      <c r="H65" s="6" t="n"/>
      <c r="I65" s="17">
        <f>IF('Estoque'!A65="","",SUMIF('Vendas'!$E$2:$E$101,'Estoque'!A65,'Vendas'!$G$2:$G$101))</f>
        <v/>
      </c>
      <c r="J65" s="17">
        <f>IF('Estoque'!A65="","",IFERROR('Estoque'!G65+'Estoque'!H65-'Estoque'!I65,0))</f>
        <v/>
      </c>
      <c r="K65" s="6" t="n"/>
      <c r="L65" s="18">
        <f>IF('Estoque'!A65="","",IF('Estoque'!J65&lt;='Estoque'!K65,"Repor","Adequado"))</f>
        <v/>
      </c>
    </row>
    <row r="66">
      <c r="A66" s="3" t="n"/>
      <c r="B66" s="8" t="n"/>
      <c r="C66" s="8" t="n"/>
      <c r="D66" s="3" t="n"/>
      <c r="E66" s="24" t="n"/>
      <c r="F66" s="24" t="n"/>
      <c r="G66" s="6" t="n"/>
      <c r="H66" s="6" t="n"/>
      <c r="I66" s="15">
        <f>IF('Estoque'!A66="","",SUMIF('Vendas'!$E$2:$E$101,'Estoque'!A66,'Vendas'!$G$2:$G$101))</f>
        <v/>
      </c>
      <c r="J66" s="15">
        <f>IF('Estoque'!A66="","",IFERROR('Estoque'!G66+'Estoque'!H66-'Estoque'!I66,0))</f>
        <v/>
      </c>
      <c r="K66" s="6" t="n"/>
      <c r="L66" s="16">
        <f>IF('Estoque'!A66="","",IF('Estoque'!J66&lt;='Estoque'!K66,"Repor","Adequado"))</f>
        <v/>
      </c>
    </row>
    <row r="67">
      <c r="A67" s="3" t="n"/>
      <c r="B67" s="8" t="n"/>
      <c r="C67" s="8" t="n"/>
      <c r="D67" s="3" t="n"/>
      <c r="E67" s="24" t="n"/>
      <c r="F67" s="24" t="n"/>
      <c r="G67" s="6" t="n"/>
      <c r="H67" s="6" t="n"/>
      <c r="I67" s="17">
        <f>IF('Estoque'!A67="","",SUMIF('Vendas'!$E$2:$E$101,'Estoque'!A67,'Vendas'!$G$2:$G$101))</f>
        <v/>
      </c>
      <c r="J67" s="17">
        <f>IF('Estoque'!A67="","",IFERROR('Estoque'!G67+'Estoque'!H67-'Estoque'!I67,0))</f>
        <v/>
      </c>
      <c r="K67" s="6" t="n"/>
      <c r="L67" s="18">
        <f>IF('Estoque'!A67="","",IF('Estoque'!J67&lt;='Estoque'!K67,"Repor","Adequado"))</f>
        <v/>
      </c>
    </row>
    <row r="68">
      <c r="A68" s="3" t="n"/>
      <c r="B68" s="8" t="n"/>
      <c r="C68" s="8" t="n"/>
      <c r="D68" s="3" t="n"/>
      <c r="E68" s="24" t="n"/>
      <c r="F68" s="24" t="n"/>
      <c r="G68" s="6" t="n"/>
      <c r="H68" s="6" t="n"/>
      <c r="I68" s="15">
        <f>IF('Estoque'!A68="","",SUMIF('Vendas'!$E$2:$E$101,'Estoque'!A68,'Vendas'!$G$2:$G$101))</f>
        <v/>
      </c>
      <c r="J68" s="15">
        <f>IF('Estoque'!A68="","",IFERROR('Estoque'!G68+'Estoque'!H68-'Estoque'!I68,0))</f>
        <v/>
      </c>
      <c r="K68" s="6" t="n"/>
      <c r="L68" s="16">
        <f>IF('Estoque'!A68="","",IF('Estoque'!J68&lt;='Estoque'!K68,"Repor","Adequado"))</f>
        <v/>
      </c>
    </row>
    <row r="69">
      <c r="A69" s="3" t="n"/>
      <c r="B69" s="8" t="n"/>
      <c r="C69" s="8" t="n"/>
      <c r="D69" s="3" t="n"/>
      <c r="E69" s="24" t="n"/>
      <c r="F69" s="24" t="n"/>
      <c r="G69" s="6" t="n"/>
      <c r="H69" s="6" t="n"/>
      <c r="I69" s="17">
        <f>IF('Estoque'!A69="","",SUMIF('Vendas'!$E$2:$E$101,'Estoque'!A69,'Vendas'!$G$2:$G$101))</f>
        <v/>
      </c>
      <c r="J69" s="17">
        <f>IF('Estoque'!A69="","",IFERROR('Estoque'!G69+'Estoque'!H69-'Estoque'!I69,0))</f>
        <v/>
      </c>
      <c r="K69" s="6" t="n"/>
      <c r="L69" s="18">
        <f>IF('Estoque'!A69="","",IF('Estoque'!J69&lt;='Estoque'!K69,"Repor","Adequado"))</f>
        <v/>
      </c>
    </row>
    <row r="70">
      <c r="A70" s="3" t="n"/>
      <c r="B70" s="8" t="n"/>
      <c r="C70" s="8" t="n"/>
      <c r="D70" s="3" t="n"/>
      <c r="E70" s="24" t="n"/>
      <c r="F70" s="24" t="n"/>
      <c r="G70" s="6" t="n"/>
      <c r="H70" s="6" t="n"/>
      <c r="I70" s="15">
        <f>IF('Estoque'!A70="","",SUMIF('Vendas'!$E$2:$E$101,'Estoque'!A70,'Vendas'!$G$2:$G$101))</f>
        <v/>
      </c>
      <c r="J70" s="15">
        <f>IF('Estoque'!A70="","",IFERROR('Estoque'!G70+'Estoque'!H70-'Estoque'!I70,0))</f>
        <v/>
      </c>
      <c r="K70" s="6" t="n"/>
      <c r="L70" s="16">
        <f>IF('Estoque'!A70="","",IF('Estoque'!J70&lt;='Estoque'!K70,"Repor","Adequado"))</f>
        <v/>
      </c>
    </row>
    <row r="71">
      <c r="A71" s="3" t="n"/>
      <c r="B71" s="8" t="n"/>
      <c r="C71" s="8" t="n"/>
      <c r="D71" s="3" t="n"/>
      <c r="E71" s="24" t="n"/>
      <c r="F71" s="24" t="n"/>
      <c r="G71" s="6" t="n"/>
      <c r="H71" s="6" t="n"/>
      <c r="I71" s="17">
        <f>IF('Estoque'!A71="","",SUMIF('Vendas'!$E$2:$E$101,'Estoque'!A71,'Vendas'!$G$2:$G$101))</f>
        <v/>
      </c>
      <c r="J71" s="17">
        <f>IF('Estoque'!A71="","",IFERROR('Estoque'!G71+'Estoque'!H71-'Estoque'!I71,0))</f>
        <v/>
      </c>
      <c r="K71" s="6" t="n"/>
      <c r="L71" s="18">
        <f>IF('Estoque'!A71="","",IF('Estoque'!J71&lt;='Estoque'!K71,"Repor","Adequado"))</f>
        <v/>
      </c>
    </row>
    <row r="72">
      <c r="A72" s="3" t="n"/>
      <c r="B72" s="8" t="n"/>
      <c r="C72" s="8" t="n"/>
      <c r="D72" s="3" t="n"/>
      <c r="E72" s="24" t="n"/>
      <c r="F72" s="24" t="n"/>
      <c r="G72" s="6" t="n"/>
      <c r="H72" s="6" t="n"/>
      <c r="I72" s="15">
        <f>IF('Estoque'!A72="","",SUMIF('Vendas'!$E$2:$E$101,'Estoque'!A72,'Vendas'!$G$2:$G$101))</f>
        <v/>
      </c>
      <c r="J72" s="15">
        <f>IF('Estoque'!A72="","",IFERROR('Estoque'!G72+'Estoque'!H72-'Estoque'!I72,0))</f>
        <v/>
      </c>
      <c r="K72" s="6" t="n"/>
      <c r="L72" s="16">
        <f>IF('Estoque'!A72="","",IF('Estoque'!J72&lt;='Estoque'!K72,"Repor","Adequado"))</f>
        <v/>
      </c>
    </row>
    <row r="73">
      <c r="A73" s="3" t="n"/>
      <c r="B73" s="8" t="n"/>
      <c r="C73" s="8" t="n"/>
      <c r="D73" s="3" t="n"/>
      <c r="E73" s="24" t="n"/>
      <c r="F73" s="24" t="n"/>
      <c r="G73" s="6" t="n"/>
      <c r="H73" s="6" t="n"/>
      <c r="I73" s="17">
        <f>IF('Estoque'!A73="","",SUMIF('Vendas'!$E$2:$E$101,'Estoque'!A73,'Vendas'!$G$2:$G$101))</f>
        <v/>
      </c>
      <c r="J73" s="17">
        <f>IF('Estoque'!A73="","",IFERROR('Estoque'!G73+'Estoque'!H73-'Estoque'!I73,0))</f>
        <v/>
      </c>
      <c r="K73" s="6" t="n"/>
      <c r="L73" s="18">
        <f>IF('Estoque'!A73="","",IF('Estoque'!J73&lt;='Estoque'!K73,"Repor","Adequado"))</f>
        <v/>
      </c>
    </row>
    <row r="74">
      <c r="A74" s="3" t="n"/>
      <c r="B74" s="8" t="n"/>
      <c r="C74" s="8" t="n"/>
      <c r="D74" s="3" t="n"/>
      <c r="E74" s="24" t="n"/>
      <c r="F74" s="24" t="n"/>
      <c r="G74" s="6" t="n"/>
      <c r="H74" s="6" t="n"/>
      <c r="I74" s="15">
        <f>IF('Estoque'!A74="","",SUMIF('Vendas'!$E$2:$E$101,'Estoque'!A74,'Vendas'!$G$2:$G$101))</f>
        <v/>
      </c>
      <c r="J74" s="15">
        <f>IF('Estoque'!A74="","",IFERROR('Estoque'!G74+'Estoque'!H74-'Estoque'!I74,0))</f>
        <v/>
      </c>
      <c r="K74" s="6" t="n"/>
      <c r="L74" s="16">
        <f>IF('Estoque'!A74="","",IF('Estoque'!J74&lt;='Estoque'!K74,"Repor","Adequado"))</f>
        <v/>
      </c>
    </row>
    <row r="75">
      <c r="A75" s="3" t="n"/>
      <c r="B75" s="8" t="n"/>
      <c r="C75" s="8" t="n"/>
      <c r="D75" s="3" t="n"/>
      <c r="E75" s="24" t="n"/>
      <c r="F75" s="24" t="n"/>
      <c r="G75" s="6" t="n"/>
      <c r="H75" s="6" t="n"/>
      <c r="I75" s="17">
        <f>IF('Estoque'!A75="","",SUMIF('Vendas'!$E$2:$E$101,'Estoque'!A75,'Vendas'!$G$2:$G$101))</f>
        <v/>
      </c>
      <c r="J75" s="17">
        <f>IF('Estoque'!A75="","",IFERROR('Estoque'!G75+'Estoque'!H75-'Estoque'!I75,0))</f>
        <v/>
      </c>
      <c r="K75" s="6" t="n"/>
      <c r="L75" s="18">
        <f>IF('Estoque'!A75="","",IF('Estoque'!J75&lt;='Estoque'!K75,"Repor","Adequado"))</f>
        <v/>
      </c>
    </row>
    <row r="76">
      <c r="A76" s="3" t="n"/>
      <c r="B76" s="8" t="n"/>
      <c r="C76" s="8" t="n"/>
      <c r="D76" s="3" t="n"/>
      <c r="E76" s="24" t="n"/>
      <c r="F76" s="24" t="n"/>
      <c r="G76" s="6" t="n"/>
      <c r="H76" s="6" t="n"/>
      <c r="I76" s="15">
        <f>IF('Estoque'!A76="","",SUMIF('Vendas'!$E$2:$E$101,'Estoque'!A76,'Vendas'!$G$2:$G$101))</f>
        <v/>
      </c>
      <c r="J76" s="15">
        <f>IF('Estoque'!A76="","",IFERROR('Estoque'!G76+'Estoque'!H76-'Estoque'!I76,0))</f>
        <v/>
      </c>
      <c r="K76" s="6" t="n"/>
      <c r="L76" s="16">
        <f>IF('Estoque'!A76="","",IF('Estoque'!J76&lt;='Estoque'!K76,"Repor","Adequado"))</f>
        <v/>
      </c>
    </row>
    <row r="77">
      <c r="A77" s="3" t="n"/>
      <c r="B77" s="8" t="n"/>
      <c r="C77" s="8" t="n"/>
      <c r="D77" s="3" t="n"/>
      <c r="E77" s="24" t="n"/>
      <c r="F77" s="24" t="n"/>
      <c r="G77" s="6" t="n"/>
      <c r="H77" s="6" t="n"/>
      <c r="I77" s="17">
        <f>IF('Estoque'!A77="","",SUMIF('Vendas'!$E$2:$E$101,'Estoque'!A77,'Vendas'!$G$2:$G$101))</f>
        <v/>
      </c>
      <c r="J77" s="17">
        <f>IF('Estoque'!A77="","",IFERROR('Estoque'!G77+'Estoque'!H77-'Estoque'!I77,0))</f>
        <v/>
      </c>
      <c r="K77" s="6" t="n"/>
      <c r="L77" s="18">
        <f>IF('Estoque'!A77="","",IF('Estoque'!J77&lt;='Estoque'!K77,"Repor","Adequado"))</f>
        <v/>
      </c>
    </row>
    <row r="78">
      <c r="A78" s="3" t="n"/>
      <c r="B78" s="8" t="n"/>
      <c r="C78" s="8" t="n"/>
      <c r="D78" s="3" t="n"/>
      <c r="E78" s="24" t="n"/>
      <c r="F78" s="24" t="n"/>
      <c r="G78" s="6" t="n"/>
      <c r="H78" s="6" t="n"/>
      <c r="I78" s="15">
        <f>IF('Estoque'!A78="","",SUMIF('Vendas'!$E$2:$E$101,'Estoque'!A78,'Vendas'!$G$2:$G$101))</f>
        <v/>
      </c>
      <c r="J78" s="15">
        <f>IF('Estoque'!A78="","",IFERROR('Estoque'!G78+'Estoque'!H78-'Estoque'!I78,0))</f>
        <v/>
      </c>
      <c r="K78" s="6" t="n"/>
      <c r="L78" s="16">
        <f>IF('Estoque'!A78="","",IF('Estoque'!J78&lt;='Estoque'!K78,"Repor","Adequado"))</f>
        <v/>
      </c>
    </row>
    <row r="79">
      <c r="A79" s="3" t="n"/>
      <c r="B79" s="8" t="n"/>
      <c r="C79" s="8" t="n"/>
      <c r="D79" s="3" t="n"/>
      <c r="E79" s="24" t="n"/>
      <c r="F79" s="24" t="n"/>
      <c r="G79" s="6" t="n"/>
      <c r="H79" s="6" t="n"/>
      <c r="I79" s="17">
        <f>IF('Estoque'!A79="","",SUMIF('Vendas'!$E$2:$E$101,'Estoque'!A79,'Vendas'!$G$2:$G$101))</f>
        <v/>
      </c>
      <c r="J79" s="17">
        <f>IF('Estoque'!A79="","",IFERROR('Estoque'!G79+'Estoque'!H79-'Estoque'!I79,0))</f>
        <v/>
      </c>
      <c r="K79" s="6" t="n"/>
      <c r="L79" s="18">
        <f>IF('Estoque'!A79="","",IF('Estoque'!J79&lt;='Estoque'!K79,"Repor","Adequado"))</f>
        <v/>
      </c>
    </row>
    <row r="80">
      <c r="A80" s="3" t="n"/>
      <c r="B80" s="8" t="n"/>
      <c r="C80" s="8" t="n"/>
      <c r="D80" s="3" t="n"/>
      <c r="E80" s="24" t="n"/>
      <c r="F80" s="24" t="n"/>
      <c r="G80" s="6" t="n"/>
      <c r="H80" s="6" t="n"/>
      <c r="I80" s="15">
        <f>IF('Estoque'!A80="","",SUMIF('Vendas'!$E$2:$E$101,'Estoque'!A80,'Vendas'!$G$2:$G$101))</f>
        <v/>
      </c>
      <c r="J80" s="15">
        <f>IF('Estoque'!A80="","",IFERROR('Estoque'!G80+'Estoque'!H80-'Estoque'!I80,0))</f>
        <v/>
      </c>
      <c r="K80" s="6" t="n"/>
      <c r="L80" s="16">
        <f>IF('Estoque'!A80="","",IF('Estoque'!J80&lt;='Estoque'!K80,"Repor","Adequado"))</f>
        <v/>
      </c>
    </row>
    <row r="81">
      <c r="A81" s="3" t="n"/>
      <c r="B81" s="8" t="n"/>
      <c r="C81" s="8" t="n"/>
      <c r="D81" s="3" t="n"/>
      <c r="E81" s="24" t="n"/>
      <c r="F81" s="24" t="n"/>
      <c r="G81" s="6" t="n"/>
      <c r="H81" s="6" t="n"/>
      <c r="I81" s="17">
        <f>IF('Estoque'!A81="","",SUMIF('Vendas'!$E$2:$E$101,'Estoque'!A81,'Vendas'!$G$2:$G$101))</f>
        <v/>
      </c>
      <c r="J81" s="17">
        <f>IF('Estoque'!A81="","",IFERROR('Estoque'!G81+'Estoque'!H81-'Estoque'!I81,0))</f>
        <v/>
      </c>
      <c r="K81" s="6" t="n"/>
      <c r="L81" s="18">
        <f>IF('Estoque'!A81="","",IF('Estoque'!J81&lt;='Estoque'!K81,"Repor","Adequado"))</f>
        <v/>
      </c>
    </row>
    <row r="82">
      <c r="A82" s="3" t="n"/>
      <c r="B82" s="8" t="n"/>
      <c r="C82" s="8" t="n"/>
      <c r="D82" s="3" t="n"/>
      <c r="E82" s="24" t="n"/>
      <c r="F82" s="24" t="n"/>
      <c r="G82" s="6" t="n"/>
      <c r="H82" s="6" t="n"/>
      <c r="I82" s="15">
        <f>IF('Estoque'!A82="","",SUMIF('Vendas'!$E$2:$E$101,'Estoque'!A82,'Vendas'!$G$2:$G$101))</f>
        <v/>
      </c>
      <c r="J82" s="15">
        <f>IF('Estoque'!A82="","",IFERROR('Estoque'!G82+'Estoque'!H82-'Estoque'!I82,0))</f>
        <v/>
      </c>
      <c r="K82" s="6" t="n"/>
      <c r="L82" s="16">
        <f>IF('Estoque'!A82="","",IF('Estoque'!J82&lt;='Estoque'!K82,"Repor","Adequado"))</f>
        <v/>
      </c>
    </row>
    <row r="83">
      <c r="A83" s="3" t="n"/>
      <c r="B83" s="8" t="n"/>
      <c r="C83" s="8" t="n"/>
      <c r="D83" s="3" t="n"/>
      <c r="E83" s="24" t="n"/>
      <c r="F83" s="24" t="n"/>
      <c r="G83" s="6" t="n"/>
      <c r="H83" s="6" t="n"/>
      <c r="I83" s="17">
        <f>IF('Estoque'!A83="","",SUMIF('Vendas'!$E$2:$E$101,'Estoque'!A83,'Vendas'!$G$2:$G$101))</f>
        <v/>
      </c>
      <c r="J83" s="17">
        <f>IF('Estoque'!A83="","",IFERROR('Estoque'!G83+'Estoque'!H83-'Estoque'!I83,0))</f>
        <v/>
      </c>
      <c r="K83" s="6" t="n"/>
      <c r="L83" s="18">
        <f>IF('Estoque'!A83="","",IF('Estoque'!J83&lt;='Estoque'!K83,"Repor","Adequado"))</f>
        <v/>
      </c>
    </row>
    <row r="84">
      <c r="A84" s="3" t="n"/>
      <c r="B84" s="8" t="n"/>
      <c r="C84" s="8" t="n"/>
      <c r="D84" s="3" t="n"/>
      <c r="E84" s="24" t="n"/>
      <c r="F84" s="24" t="n"/>
      <c r="G84" s="6" t="n"/>
      <c r="H84" s="6" t="n"/>
      <c r="I84" s="15">
        <f>IF('Estoque'!A84="","",SUMIF('Vendas'!$E$2:$E$101,'Estoque'!A84,'Vendas'!$G$2:$G$101))</f>
        <v/>
      </c>
      <c r="J84" s="15">
        <f>IF('Estoque'!A84="","",IFERROR('Estoque'!G84+'Estoque'!H84-'Estoque'!I84,0))</f>
        <v/>
      </c>
      <c r="K84" s="6" t="n"/>
      <c r="L84" s="16">
        <f>IF('Estoque'!A84="","",IF('Estoque'!J84&lt;='Estoque'!K84,"Repor","Adequado"))</f>
        <v/>
      </c>
    </row>
    <row r="85">
      <c r="A85" s="3" t="n"/>
      <c r="B85" s="8" t="n"/>
      <c r="C85" s="8" t="n"/>
      <c r="D85" s="3" t="n"/>
      <c r="E85" s="24" t="n"/>
      <c r="F85" s="24" t="n"/>
      <c r="G85" s="6" t="n"/>
      <c r="H85" s="6" t="n"/>
      <c r="I85" s="17">
        <f>IF('Estoque'!A85="","",SUMIF('Vendas'!$E$2:$E$101,'Estoque'!A85,'Vendas'!$G$2:$G$101))</f>
        <v/>
      </c>
      <c r="J85" s="17">
        <f>IF('Estoque'!A85="","",IFERROR('Estoque'!G85+'Estoque'!H85-'Estoque'!I85,0))</f>
        <v/>
      </c>
      <c r="K85" s="6" t="n"/>
      <c r="L85" s="18">
        <f>IF('Estoque'!A85="","",IF('Estoque'!J85&lt;='Estoque'!K85,"Repor","Adequado"))</f>
        <v/>
      </c>
    </row>
    <row r="86">
      <c r="A86" s="3" t="n"/>
      <c r="B86" s="8" t="n"/>
      <c r="C86" s="8" t="n"/>
      <c r="D86" s="3" t="n"/>
      <c r="E86" s="24" t="n"/>
      <c r="F86" s="24" t="n"/>
      <c r="G86" s="6" t="n"/>
      <c r="H86" s="6" t="n"/>
      <c r="I86" s="15">
        <f>IF('Estoque'!A86="","",SUMIF('Vendas'!$E$2:$E$101,'Estoque'!A86,'Vendas'!$G$2:$G$101))</f>
        <v/>
      </c>
      <c r="J86" s="15">
        <f>IF('Estoque'!A86="","",IFERROR('Estoque'!G86+'Estoque'!H86-'Estoque'!I86,0))</f>
        <v/>
      </c>
      <c r="K86" s="6" t="n"/>
      <c r="L86" s="16">
        <f>IF('Estoque'!A86="","",IF('Estoque'!J86&lt;='Estoque'!K86,"Repor","Adequado"))</f>
        <v/>
      </c>
    </row>
    <row r="87">
      <c r="A87" s="3" t="n"/>
      <c r="B87" s="8" t="n"/>
      <c r="C87" s="8" t="n"/>
      <c r="D87" s="3" t="n"/>
      <c r="E87" s="24" t="n"/>
      <c r="F87" s="24" t="n"/>
      <c r="G87" s="6" t="n"/>
      <c r="H87" s="6" t="n"/>
      <c r="I87" s="17">
        <f>IF('Estoque'!A87="","",SUMIF('Vendas'!$E$2:$E$101,'Estoque'!A87,'Vendas'!$G$2:$G$101))</f>
        <v/>
      </c>
      <c r="J87" s="17">
        <f>IF('Estoque'!A87="","",IFERROR('Estoque'!G87+'Estoque'!H87-'Estoque'!I87,0))</f>
        <v/>
      </c>
      <c r="K87" s="6" t="n"/>
      <c r="L87" s="18">
        <f>IF('Estoque'!A87="","",IF('Estoque'!J87&lt;='Estoque'!K87,"Repor","Adequado"))</f>
        <v/>
      </c>
    </row>
    <row r="88">
      <c r="A88" s="3" t="n"/>
      <c r="B88" s="8" t="n"/>
      <c r="C88" s="8" t="n"/>
      <c r="D88" s="3" t="n"/>
      <c r="E88" s="24" t="n"/>
      <c r="F88" s="24" t="n"/>
      <c r="G88" s="6" t="n"/>
      <c r="H88" s="6" t="n"/>
      <c r="I88" s="15">
        <f>IF('Estoque'!A88="","",SUMIF('Vendas'!$E$2:$E$101,'Estoque'!A88,'Vendas'!$G$2:$G$101))</f>
        <v/>
      </c>
      <c r="J88" s="15">
        <f>IF('Estoque'!A88="","",IFERROR('Estoque'!G88+'Estoque'!H88-'Estoque'!I88,0))</f>
        <v/>
      </c>
      <c r="K88" s="6" t="n"/>
      <c r="L88" s="16">
        <f>IF('Estoque'!A88="","",IF('Estoque'!J88&lt;='Estoque'!K88,"Repor","Adequado"))</f>
        <v/>
      </c>
    </row>
    <row r="89">
      <c r="A89" s="3" t="n"/>
      <c r="B89" s="8" t="n"/>
      <c r="C89" s="8" t="n"/>
      <c r="D89" s="3" t="n"/>
      <c r="E89" s="24" t="n"/>
      <c r="F89" s="24" t="n"/>
      <c r="G89" s="6" t="n"/>
      <c r="H89" s="6" t="n"/>
      <c r="I89" s="17">
        <f>IF('Estoque'!A89="","",SUMIF('Vendas'!$E$2:$E$101,'Estoque'!A89,'Vendas'!$G$2:$G$101))</f>
        <v/>
      </c>
      <c r="J89" s="17">
        <f>IF('Estoque'!A89="","",IFERROR('Estoque'!G89+'Estoque'!H89-'Estoque'!I89,0))</f>
        <v/>
      </c>
      <c r="K89" s="6" t="n"/>
      <c r="L89" s="18">
        <f>IF('Estoque'!A89="","",IF('Estoque'!J89&lt;='Estoque'!K89,"Repor","Adequado"))</f>
        <v/>
      </c>
    </row>
    <row r="90">
      <c r="A90" s="3" t="n"/>
      <c r="B90" s="8" t="n"/>
      <c r="C90" s="8" t="n"/>
      <c r="D90" s="3" t="n"/>
      <c r="E90" s="24" t="n"/>
      <c r="F90" s="24" t="n"/>
      <c r="G90" s="6" t="n"/>
      <c r="H90" s="6" t="n"/>
      <c r="I90" s="15">
        <f>IF('Estoque'!A90="","",SUMIF('Vendas'!$E$2:$E$101,'Estoque'!A90,'Vendas'!$G$2:$G$101))</f>
        <v/>
      </c>
      <c r="J90" s="15">
        <f>IF('Estoque'!A90="","",IFERROR('Estoque'!G90+'Estoque'!H90-'Estoque'!I90,0))</f>
        <v/>
      </c>
      <c r="K90" s="6" t="n"/>
      <c r="L90" s="16">
        <f>IF('Estoque'!A90="","",IF('Estoque'!J90&lt;='Estoque'!K90,"Repor","Adequado"))</f>
        <v/>
      </c>
    </row>
    <row r="91">
      <c r="A91" s="3" t="n"/>
      <c r="B91" s="8" t="n"/>
      <c r="C91" s="8" t="n"/>
      <c r="D91" s="3" t="n"/>
      <c r="E91" s="24" t="n"/>
      <c r="F91" s="24" t="n"/>
      <c r="G91" s="6" t="n"/>
      <c r="H91" s="6" t="n"/>
      <c r="I91" s="17">
        <f>IF('Estoque'!A91="","",SUMIF('Vendas'!$E$2:$E$101,'Estoque'!A91,'Vendas'!$G$2:$G$101))</f>
        <v/>
      </c>
      <c r="J91" s="17">
        <f>IF('Estoque'!A91="","",IFERROR('Estoque'!G91+'Estoque'!H91-'Estoque'!I91,0))</f>
        <v/>
      </c>
      <c r="K91" s="6" t="n"/>
      <c r="L91" s="18">
        <f>IF('Estoque'!A91="","",IF('Estoque'!J91&lt;='Estoque'!K91,"Repor","Adequado"))</f>
        <v/>
      </c>
    </row>
    <row r="92">
      <c r="A92" s="3" t="n"/>
      <c r="B92" s="8" t="n"/>
      <c r="C92" s="8" t="n"/>
      <c r="D92" s="3" t="n"/>
      <c r="E92" s="24" t="n"/>
      <c r="F92" s="24" t="n"/>
      <c r="G92" s="6" t="n"/>
      <c r="H92" s="6" t="n"/>
      <c r="I92" s="15">
        <f>IF('Estoque'!A92="","",SUMIF('Vendas'!$E$2:$E$101,'Estoque'!A92,'Vendas'!$G$2:$G$101))</f>
        <v/>
      </c>
      <c r="J92" s="15">
        <f>IF('Estoque'!A92="","",IFERROR('Estoque'!G92+'Estoque'!H92-'Estoque'!I92,0))</f>
        <v/>
      </c>
      <c r="K92" s="6" t="n"/>
      <c r="L92" s="16">
        <f>IF('Estoque'!A92="","",IF('Estoque'!J92&lt;='Estoque'!K92,"Repor","Adequado"))</f>
        <v/>
      </c>
    </row>
    <row r="93">
      <c r="A93" s="3" t="n"/>
      <c r="B93" s="8" t="n"/>
      <c r="C93" s="8" t="n"/>
      <c r="D93" s="3" t="n"/>
      <c r="E93" s="24" t="n"/>
      <c r="F93" s="24" t="n"/>
      <c r="G93" s="6" t="n"/>
      <c r="H93" s="6" t="n"/>
      <c r="I93" s="17">
        <f>IF('Estoque'!A93="","",SUMIF('Vendas'!$E$2:$E$101,'Estoque'!A93,'Vendas'!$G$2:$G$101))</f>
        <v/>
      </c>
      <c r="J93" s="17">
        <f>IF('Estoque'!A93="","",IFERROR('Estoque'!G93+'Estoque'!H93-'Estoque'!I93,0))</f>
        <v/>
      </c>
      <c r="K93" s="6" t="n"/>
      <c r="L93" s="18">
        <f>IF('Estoque'!A93="","",IF('Estoque'!J93&lt;='Estoque'!K93,"Repor","Adequado"))</f>
        <v/>
      </c>
    </row>
    <row r="94">
      <c r="A94" s="3" t="n"/>
      <c r="B94" s="8" t="n"/>
      <c r="C94" s="8" t="n"/>
      <c r="D94" s="3" t="n"/>
      <c r="E94" s="24" t="n"/>
      <c r="F94" s="24" t="n"/>
      <c r="G94" s="6" t="n"/>
      <c r="H94" s="6" t="n"/>
      <c r="I94" s="15">
        <f>IF('Estoque'!A94="","",SUMIF('Vendas'!$E$2:$E$101,'Estoque'!A94,'Vendas'!$G$2:$G$101))</f>
        <v/>
      </c>
      <c r="J94" s="15">
        <f>IF('Estoque'!A94="","",IFERROR('Estoque'!G94+'Estoque'!H94-'Estoque'!I94,0))</f>
        <v/>
      </c>
      <c r="K94" s="6" t="n"/>
      <c r="L94" s="16">
        <f>IF('Estoque'!A94="","",IF('Estoque'!J94&lt;='Estoque'!K94,"Repor","Adequado"))</f>
        <v/>
      </c>
    </row>
    <row r="95">
      <c r="A95" s="3" t="n"/>
      <c r="B95" s="8" t="n"/>
      <c r="C95" s="8" t="n"/>
      <c r="D95" s="3" t="n"/>
      <c r="E95" s="24" t="n"/>
      <c r="F95" s="24" t="n"/>
      <c r="G95" s="6" t="n"/>
      <c r="H95" s="6" t="n"/>
      <c r="I95" s="17">
        <f>IF('Estoque'!A95="","",SUMIF('Vendas'!$E$2:$E$101,'Estoque'!A95,'Vendas'!$G$2:$G$101))</f>
        <v/>
      </c>
      <c r="J95" s="17">
        <f>IF('Estoque'!A95="","",IFERROR('Estoque'!G95+'Estoque'!H95-'Estoque'!I95,0))</f>
        <v/>
      </c>
      <c r="K95" s="6" t="n"/>
      <c r="L95" s="18">
        <f>IF('Estoque'!A95="","",IF('Estoque'!J95&lt;='Estoque'!K95,"Repor","Adequado"))</f>
        <v/>
      </c>
    </row>
    <row r="96">
      <c r="A96" s="3" t="n"/>
      <c r="B96" s="8" t="n"/>
      <c r="C96" s="8" t="n"/>
      <c r="D96" s="3" t="n"/>
      <c r="E96" s="24" t="n"/>
      <c r="F96" s="24" t="n"/>
      <c r="G96" s="6" t="n"/>
      <c r="H96" s="6" t="n"/>
      <c r="I96" s="15">
        <f>IF('Estoque'!A96="","",SUMIF('Vendas'!$E$2:$E$101,'Estoque'!A96,'Vendas'!$G$2:$G$101))</f>
        <v/>
      </c>
      <c r="J96" s="15">
        <f>IF('Estoque'!A96="","",IFERROR('Estoque'!G96+'Estoque'!H96-'Estoque'!I96,0))</f>
        <v/>
      </c>
      <c r="K96" s="6" t="n"/>
      <c r="L96" s="16">
        <f>IF('Estoque'!A96="","",IF('Estoque'!J96&lt;='Estoque'!K96,"Repor","Adequado"))</f>
        <v/>
      </c>
    </row>
    <row r="97">
      <c r="A97" s="3" t="n"/>
      <c r="B97" s="8" t="n"/>
      <c r="C97" s="8" t="n"/>
      <c r="D97" s="3" t="n"/>
      <c r="E97" s="24" t="n"/>
      <c r="F97" s="24" t="n"/>
      <c r="G97" s="6" t="n"/>
      <c r="H97" s="6" t="n"/>
      <c r="I97" s="17">
        <f>IF('Estoque'!A97="","",SUMIF('Vendas'!$E$2:$E$101,'Estoque'!A97,'Vendas'!$G$2:$G$101))</f>
        <v/>
      </c>
      <c r="J97" s="17">
        <f>IF('Estoque'!A97="","",IFERROR('Estoque'!G97+'Estoque'!H97-'Estoque'!I97,0))</f>
        <v/>
      </c>
      <c r="K97" s="6" t="n"/>
      <c r="L97" s="18">
        <f>IF('Estoque'!A97="","",IF('Estoque'!J97&lt;='Estoque'!K97,"Repor","Adequado"))</f>
        <v/>
      </c>
    </row>
    <row r="98">
      <c r="A98" s="3" t="n"/>
      <c r="B98" s="8" t="n"/>
      <c r="C98" s="8" t="n"/>
      <c r="D98" s="3" t="n"/>
      <c r="E98" s="24" t="n"/>
      <c r="F98" s="24" t="n"/>
      <c r="G98" s="6" t="n"/>
      <c r="H98" s="6" t="n"/>
      <c r="I98" s="15">
        <f>IF('Estoque'!A98="","",SUMIF('Vendas'!$E$2:$E$101,'Estoque'!A98,'Vendas'!$G$2:$G$101))</f>
        <v/>
      </c>
      <c r="J98" s="15">
        <f>IF('Estoque'!A98="","",IFERROR('Estoque'!G98+'Estoque'!H98-'Estoque'!I98,0))</f>
        <v/>
      </c>
      <c r="K98" s="6" t="n"/>
      <c r="L98" s="16">
        <f>IF('Estoque'!A98="","",IF('Estoque'!J98&lt;='Estoque'!K98,"Repor","Adequado"))</f>
        <v/>
      </c>
    </row>
    <row r="99">
      <c r="A99" s="3" t="n"/>
      <c r="B99" s="8" t="n"/>
      <c r="C99" s="8" t="n"/>
      <c r="D99" s="3" t="n"/>
      <c r="E99" s="24" t="n"/>
      <c r="F99" s="24" t="n"/>
      <c r="G99" s="6" t="n"/>
      <c r="H99" s="6" t="n"/>
      <c r="I99" s="17">
        <f>IF('Estoque'!A99="","",SUMIF('Vendas'!$E$2:$E$101,'Estoque'!A99,'Vendas'!$G$2:$G$101))</f>
        <v/>
      </c>
      <c r="J99" s="17">
        <f>IF('Estoque'!A99="","",IFERROR('Estoque'!G99+'Estoque'!H99-'Estoque'!I99,0))</f>
        <v/>
      </c>
      <c r="K99" s="6" t="n"/>
      <c r="L99" s="18">
        <f>IF('Estoque'!A99="","",IF('Estoque'!J99&lt;='Estoque'!K99,"Repor","Adequado"))</f>
        <v/>
      </c>
    </row>
    <row r="100">
      <c r="A100" s="3" t="n"/>
      <c r="B100" s="8" t="n"/>
      <c r="C100" s="8" t="n"/>
      <c r="D100" s="3" t="n"/>
      <c r="E100" s="24" t="n"/>
      <c r="F100" s="24" t="n"/>
      <c r="G100" s="6" t="n"/>
      <c r="H100" s="6" t="n"/>
      <c r="I100" s="15">
        <f>IF('Estoque'!A100="","",SUMIF('Vendas'!$E$2:$E$101,'Estoque'!A100,'Vendas'!$G$2:$G$101))</f>
        <v/>
      </c>
      <c r="J100" s="15">
        <f>IF('Estoque'!A100="","",IFERROR('Estoque'!G100+'Estoque'!H100-'Estoque'!I100,0))</f>
        <v/>
      </c>
      <c r="K100" s="6" t="n"/>
      <c r="L100" s="16">
        <f>IF('Estoque'!A100="","",IF('Estoque'!J100&lt;='Estoque'!K100,"Repor","Adequado"))</f>
        <v/>
      </c>
    </row>
    <row r="101">
      <c r="A101" s="3" t="n"/>
      <c r="B101" s="8" t="n"/>
      <c r="C101" s="8" t="n"/>
      <c r="D101" s="3" t="n"/>
      <c r="E101" s="24" t="n"/>
      <c r="F101" s="24" t="n"/>
      <c r="G101" s="6" t="n"/>
      <c r="H101" s="6" t="n"/>
      <c r="I101" s="17">
        <f>IF('Estoque'!A101="","",SUMIF('Vendas'!$E$2:$E$101,'Estoque'!A101,'Vendas'!$G$2:$G$101))</f>
        <v/>
      </c>
      <c r="J101" s="17">
        <f>IF('Estoque'!A101="","",IFERROR('Estoque'!G101+'Estoque'!H101-'Estoque'!I101,0))</f>
        <v/>
      </c>
      <c r="K101" s="6" t="n"/>
      <c r="L101" s="18">
        <f>IF('Estoque'!A101="","",IF('Estoque'!J101&lt;='Estoque'!K101,"Repor","Adequado"))</f>
        <v/>
      </c>
    </row>
  </sheetData>
  <autoFilter ref="A1:L101"/>
  <conditionalFormatting sqref="L2:L101">
    <cfRule type="expression" priority="1" dxfId="0" stopIfTrue="1">
      <formula>$L2="Repor"</formula>
    </cfRule>
    <cfRule type="expression" priority="2" dxfId="1" stopIfTrue="1">
      <formula>$L2="Adequado"</formula>
    </cfRule>
  </conditionalFormatting>
  <dataValidations count="2">
    <dataValidation sqref="C2:C101" showErrorMessage="1" showInputMessage="1" allowBlank="1" errorTitle="Categoria inválida" error="Selecione uma categoria válida." type="list">
      <formula1>"Prato principal,Lanche,Bebida,Sobremesa"</formula1>
    </dataValidation>
    <dataValidation sqref="D2:D101" showErrorMessage="1" showInputMessage="1" allowBlank="1" errorTitle="Unidade inválida" error="Selecione uma unidade válida." type="list">
      <formula1>"unidade,copo,fatia,lata,porção"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21" customWidth="1" min="3" max="3"/>
    <col width="31" customWidth="1" min="4" max="4"/>
    <col width="23" customWidth="1" min="5" max="5"/>
    <col width="15" customWidth="1" min="6" max="6"/>
    <col width="13" customWidth="1" min="7" max="7"/>
    <col width="28" customWidth="1" min="8" max="8"/>
    <col width="23" customWidth="1" min="10" max="10"/>
    <col width="17" customWidth="1" min="11" max="11"/>
  </cols>
  <sheetData>
    <row r="1">
      <c r="A1" s="1" t="inlineStr">
        <is>
          <t>Data</t>
        </is>
      </c>
      <c r="B1" s="1" t="inlineStr">
        <is>
          <t>Tipo</t>
        </is>
      </c>
      <c r="C1" s="1" t="inlineStr">
        <is>
          <t>Categoria</t>
        </is>
      </c>
      <c r="D1" s="1" t="inlineStr">
        <is>
          <t>Descrição</t>
        </is>
      </c>
      <c r="E1" s="1" t="inlineStr">
        <is>
          <t>Forma de pagamento</t>
        </is>
      </c>
      <c r="F1" s="1" t="inlineStr">
        <is>
          <t>Valor</t>
        </is>
      </c>
      <c r="G1" s="1" t="inlineStr">
        <is>
          <t>Status</t>
        </is>
      </c>
      <c r="H1" s="1" t="inlineStr">
        <is>
          <t>Observação</t>
        </is>
      </c>
      <c r="J1" s="2" t="inlineStr">
        <is>
          <t>Indicador</t>
        </is>
      </c>
      <c r="K1" s="2" t="inlineStr">
        <is>
          <t>Valor</t>
        </is>
      </c>
    </row>
    <row r="2">
      <c r="A2" s="19" t="n">
        <v>46266</v>
      </c>
      <c r="B2" s="3" t="inlineStr">
        <is>
          <t>Entrada</t>
        </is>
      </c>
      <c r="C2" s="8" t="inlineStr">
        <is>
          <t>Vendas</t>
        </is>
      </c>
      <c r="D2" s="8" t="inlineStr">
        <is>
          <t>Vendas do balcão</t>
        </is>
      </c>
      <c r="E2" s="3" t="inlineStr">
        <is>
          <t>Pix</t>
        </is>
      </c>
      <c r="F2" s="24" t="n">
        <v>680</v>
      </c>
      <c r="G2" s="3" t="inlineStr">
        <is>
          <t>Pago</t>
        </is>
      </c>
      <c r="H2" s="8" t="inlineStr">
        <is>
          <t>Movimento diário do salão</t>
        </is>
      </c>
      <c r="J2" s="5" t="inlineStr">
        <is>
          <t>Total de entradas</t>
        </is>
      </c>
      <c r="K2" s="21">
        <f>SUMIF('Fluxo de Caixa'!$B$2:$B$101,"Entrada",'Fluxo de Caixa'!$F$2:$F$101)</f>
        <v/>
      </c>
    </row>
    <row r="3">
      <c r="A3" s="19" t="n">
        <v>46267</v>
      </c>
      <c r="B3" s="3" t="inlineStr">
        <is>
          <t>Entrada</t>
        </is>
      </c>
      <c r="C3" s="8" t="inlineStr">
        <is>
          <t>Vendas</t>
        </is>
      </c>
      <c r="D3" s="8" t="inlineStr">
        <is>
          <t>Vendas por delivery</t>
        </is>
      </c>
      <c r="E3" s="3" t="inlineStr">
        <is>
          <t>Cartão de crédito</t>
        </is>
      </c>
      <c r="F3" s="24" t="n">
        <v>520</v>
      </c>
      <c r="G3" s="3" t="inlineStr">
        <is>
          <t>Pago</t>
        </is>
      </c>
      <c r="H3" s="8" t="inlineStr">
        <is>
          <t>Recebimento de entregas</t>
        </is>
      </c>
      <c r="J3" s="10" t="inlineStr">
        <is>
          <t>Total de saídas</t>
        </is>
      </c>
      <c r="K3" s="23">
        <f>SUMIF('Fluxo de Caixa'!$B$2:$B$101,"Saída",'Fluxo de Caixa'!$F$2:$F$101)</f>
        <v/>
      </c>
    </row>
    <row r="4">
      <c r="A4" s="19" t="n">
        <v>46268</v>
      </c>
      <c r="B4" s="3" t="inlineStr">
        <is>
          <t>Saída</t>
        </is>
      </c>
      <c r="C4" s="8" t="inlineStr">
        <is>
          <t>Compra de insumos</t>
        </is>
      </c>
      <c r="D4" s="8" t="inlineStr">
        <is>
          <t>Hortifruti e verduras</t>
        </is>
      </c>
      <c r="E4" s="3" t="inlineStr">
        <is>
          <t>Pix</t>
        </is>
      </c>
      <c r="F4" s="24" t="n">
        <v>375.5</v>
      </c>
      <c r="G4" s="3" t="inlineStr">
        <is>
          <t>Pago</t>
        </is>
      </c>
      <c r="H4" s="8" t="inlineStr">
        <is>
          <t>Fornecedor local</t>
        </is>
      </c>
      <c r="J4" s="5" t="inlineStr">
        <is>
          <t>Saldo do período</t>
        </is>
      </c>
      <c r="K4" s="21">
        <f>SUMIF('Fluxo de Caixa'!$B$2:$B$101,"Entrada",'Fluxo de Caixa'!$F$2:$F$101)-SUMIF('Fluxo de Caixa'!$B$2:$B$101,"Saída",'Fluxo de Caixa'!$F$2:$F$101)</f>
        <v/>
      </c>
    </row>
    <row r="5">
      <c r="A5" s="19" t="n">
        <v>46269</v>
      </c>
      <c r="B5" s="3" t="inlineStr">
        <is>
          <t>Entrada</t>
        </is>
      </c>
      <c r="C5" s="8" t="inlineStr">
        <is>
          <t>Vendas</t>
        </is>
      </c>
      <c r="D5" s="8" t="inlineStr">
        <is>
          <t>Vendas por aplicativo</t>
        </is>
      </c>
      <c r="E5" s="3" t="inlineStr">
        <is>
          <t>Cartão de crédito</t>
        </is>
      </c>
      <c r="F5" s="24" t="n">
        <v>430</v>
      </c>
      <c r="G5" s="3" t="inlineStr">
        <is>
          <t>Pago</t>
        </is>
      </c>
      <c r="H5" s="8" t="inlineStr">
        <is>
          <t>Repasse previsto em conta</t>
        </is>
      </c>
      <c r="J5" s="10" t="inlineStr">
        <is>
          <t>Despesas pendentes</t>
        </is>
      </c>
      <c r="K5" s="23">
        <f>SUMIF('Fluxo de Caixa'!$G$2:$G$101,"Pendente",'Fluxo de Caixa'!$F$2:$F$101)</f>
        <v/>
      </c>
    </row>
    <row r="6">
      <c r="A6" s="19" t="n">
        <v>46270</v>
      </c>
      <c r="B6" s="3" t="inlineStr">
        <is>
          <t>Saída</t>
        </is>
      </c>
      <c r="C6" s="8" t="inlineStr">
        <is>
          <t>Gás</t>
        </is>
      </c>
      <c r="D6" s="8" t="inlineStr">
        <is>
          <t>Recarga de botijão de gás</t>
        </is>
      </c>
      <c r="E6" s="3" t="inlineStr">
        <is>
          <t>Pix</t>
        </is>
      </c>
      <c r="F6" s="24" t="n">
        <v>120</v>
      </c>
      <c r="G6" s="3" t="inlineStr">
        <is>
          <t>Pendente</t>
        </is>
      </c>
      <c r="H6" s="8" t="inlineStr">
        <is>
          <t>Pagamento agendado</t>
        </is>
      </c>
    </row>
    <row r="7">
      <c r="A7" s="19" t="n">
        <v>46271</v>
      </c>
      <c r="B7" s="3" t="inlineStr">
        <is>
          <t>Saída</t>
        </is>
      </c>
      <c r="C7" s="8" t="inlineStr">
        <is>
          <t>Embalagens</t>
        </is>
      </c>
      <c r="D7" s="8" t="inlineStr">
        <is>
          <t>Potes e sacolas para delivery</t>
        </is>
      </c>
      <c r="E7" s="3" t="inlineStr">
        <is>
          <t>Cartão de débito</t>
        </is>
      </c>
      <c r="F7" s="24" t="n">
        <v>180</v>
      </c>
      <c r="G7" s="3" t="inlineStr">
        <is>
          <t>Pago</t>
        </is>
      </c>
      <c r="H7" s="8" t="inlineStr">
        <is>
          <t>Compra de embalagens</t>
        </is>
      </c>
    </row>
    <row r="8">
      <c r="A8" s="19" t="n">
        <v>46272</v>
      </c>
      <c r="B8" s="3" t="inlineStr">
        <is>
          <t>Saída</t>
        </is>
      </c>
      <c r="C8" s="8" t="inlineStr">
        <is>
          <t>Taxa de aplicativo</t>
        </is>
      </c>
      <c r="D8" s="8" t="inlineStr">
        <is>
          <t>Comissão sobre pedidos</t>
        </is>
      </c>
      <c r="E8" s="3" t="inlineStr">
        <is>
          <t>Cartão de crédito</t>
        </is>
      </c>
      <c r="F8" s="24" t="n">
        <v>95</v>
      </c>
      <c r="G8" s="3" t="inlineStr">
        <is>
          <t>Pendente</t>
        </is>
      </c>
      <c r="H8" s="8" t="inlineStr">
        <is>
          <t>Taxa semanal do aplicativo</t>
        </is>
      </c>
    </row>
    <row r="9">
      <c r="A9" s="19" t="n">
        <v>46273</v>
      </c>
      <c r="B9" s="3" t="inlineStr">
        <is>
          <t>Saída</t>
        </is>
      </c>
      <c r="C9" s="8" t="inlineStr">
        <is>
          <t>Aluguel</t>
        </is>
      </c>
      <c r="D9" s="8" t="inlineStr">
        <is>
          <t>Aluguel do ponto comercial</t>
        </is>
      </c>
      <c r="E9" s="3" t="inlineStr">
        <is>
          <t>Transferência</t>
        </is>
      </c>
      <c r="F9" s="24" t="n">
        <v>1800</v>
      </c>
      <c r="G9" s="3" t="inlineStr">
        <is>
          <t>Pago</t>
        </is>
      </c>
      <c r="H9" s="8" t="inlineStr">
        <is>
          <t>Competência setembro</t>
        </is>
      </c>
    </row>
    <row r="10">
      <c r="A10" s="19" t="n">
        <v>46275</v>
      </c>
      <c r="B10" s="3" t="inlineStr">
        <is>
          <t>Saída</t>
        </is>
      </c>
      <c r="C10" s="8" t="inlineStr">
        <is>
          <t>Energia elétrica</t>
        </is>
      </c>
      <c r="D10" s="8" t="inlineStr">
        <is>
          <t>Conta de energia elétrica</t>
        </is>
      </c>
      <c r="E10" s="3" t="inlineStr">
        <is>
          <t>Pix</t>
        </is>
      </c>
      <c r="F10" s="24" t="n">
        <v>420</v>
      </c>
      <c r="G10" s="3" t="inlineStr">
        <is>
          <t>Pendente</t>
        </is>
      </c>
      <c r="H10" s="8" t="inlineStr">
        <is>
          <t>Vencimento em setembro</t>
        </is>
      </c>
    </row>
    <row r="11">
      <c r="A11" s="19" t="n">
        <v>46276</v>
      </c>
      <c r="B11" s="3" t="inlineStr">
        <is>
          <t>Saída</t>
        </is>
      </c>
      <c r="C11" s="8" t="inlineStr">
        <is>
          <t>Compra de insumos</t>
        </is>
      </c>
      <c r="D11" s="8" t="inlineStr">
        <is>
          <t>Carnes e proteínas</t>
        </is>
      </c>
      <c r="E11" s="3" t="inlineStr">
        <is>
          <t>Transferência</t>
        </is>
      </c>
      <c r="F11" s="24" t="n">
        <v>720</v>
      </c>
      <c r="G11" s="3" t="inlineStr">
        <is>
          <t>Pago</t>
        </is>
      </c>
      <c r="H11" s="8" t="inlineStr">
        <is>
          <t>Fornecedor de carnes</t>
        </is>
      </c>
    </row>
    <row r="12">
      <c r="A12" s="19" t="n"/>
      <c r="B12" s="3" t="n"/>
      <c r="C12" s="8" t="n"/>
      <c r="D12" s="8" t="n"/>
      <c r="E12" s="3" t="n"/>
      <c r="F12" s="24" t="n"/>
      <c r="G12" s="3" t="n"/>
      <c r="H12" s="8" t="n"/>
    </row>
    <row r="13">
      <c r="A13" s="19" t="n"/>
      <c r="B13" s="3" t="n"/>
      <c r="C13" s="8" t="n"/>
      <c r="D13" s="8" t="n"/>
      <c r="E13" s="3" t="n"/>
      <c r="F13" s="24" t="n"/>
      <c r="G13" s="3" t="n"/>
      <c r="H13" s="8" t="n"/>
    </row>
    <row r="14">
      <c r="A14" s="19" t="n"/>
      <c r="B14" s="3" t="n"/>
      <c r="C14" s="8" t="n"/>
      <c r="D14" s="8" t="n"/>
      <c r="E14" s="3" t="n"/>
      <c r="F14" s="24" t="n"/>
      <c r="G14" s="3" t="n"/>
      <c r="H14" s="8" t="n"/>
    </row>
    <row r="15">
      <c r="A15" s="19" t="n"/>
      <c r="B15" s="3" t="n"/>
      <c r="C15" s="8" t="n"/>
      <c r="D15" s="8" t="n"/>
      <c r="E15" s="3" t="n"/>
      <c r="F15" s="24" t="n"/>
      <c r="G15" s="3" t="n"/>
      <c r="H15" s="8" t="n"/>
    </row>
    <row r="16">
      <c r="A16" s="19" t="n"/>
      <c r="B16" s="3" t="n"/>
      <c r="C16" s="8" t="n"/>
      <c r="D16" s="8" t="n"/>
      <c r="E16" s="3" t="n"/>
      <c r="F16" s="24" t="n"/>
      <c r="G16" s="3" t="n"/>
      <c r="H16" s="8" t="n"/>
    </row>
    <row r="17">
      <c r="A17" s="19" t="n"/>
      <c r="B17" s="3" t="n"/>
      <c r="C17" s="8" t="n"/>
      <c r="D17" s="8" t="n"/>
      <c r="E17" s="3" t="n"/>
      <c r="F17" s="24" t="n"/>
      <c r="G17" s="3" t="n"/>
      <c r="H17" s="8" t="n"/>
    </row>
    <row r="18">
      <c r="A18" s="19" t="n"/>
      <c r="B18" s="3" t="n"/>
      <c r="C18" s="8" t="n"/>
      <c r="D18" s="8" t="n"/>
      <c r="E18" s="3" t="n"/>
      <c r="F18" s="24" t="n"/>
      <c r="G18" s="3" t="n"/>
      <c r="H18" s="8" t="n"/>
    </row>
    <row r="19">
      <c r="A19" s="19" t="n"/>
      <c r="B19" s="3" t="n"/>
      <c r="C19" s="8" t="n"/>
      <c r="D19" s="8" t="n"/>
      <c r="E19" s="3" t="n"/>
      <c r="F19" s="24" t="n"/>
      <c r="G19" s="3" t="n"/>
      <c r="H19" s="8" t="n"/>
    </row>
    <row r="20">
      <c r="A20" s="19" t="n"/>
      <c r="B20" s="3" t="n"/>
      <c r="C20" s="8" t="n"/>
      <c r="D20" s="8" t="n"/>
      <c r="E20" s="3" t="n"/>
      <c r="F20" s="24" t="n"/>
      <c r="G20" s="3" t="n"/>
      <c r="H20" s="8" t="n"/>
    </row>
    <row r="21">
      <c r="A21" s="19" t="n"/>
      <c r="B21" s="3" t="n"/>
      <c r="C21" s="8" t="n"/>
      <c r="D21" s="8" t="n"/>
      <c r="E21" s="3" t="n"/>
      <c r="F21" s="24" t="n"/>
      <c r="G21" s="3" t="n"/>
      <c r="H21" s="8" t="n"/>
    </row>
    <row r="22">
      <c r="A22" s="19" t="n"/>
      <c r="B22" s="3" t="n"/>
      <c r="C22" s="8" t="n"/>
      <c r="D22" s="8" t="n"/>
      <c r="E22" s="3" t="n"/>
      <c r="F22" s="24" t="n"/>
      <c r="G22" s="3" t="n"/>
      <c r="H22" s="8" t="n"/>
    </row>
    <row r="23">
      <c r="A23" s="19" t="n"/>
      <c r="B23" s="3" t="n"/>
      <c r="C23" s="8" t="n"/>
      <c r="D23" s="8" t="n"/>
      <c r="E23" s="3" t="n"/>
      <c r="F23" s="24" t="n"/>
      <c r="G23" s="3" t="n"/>
      <c r="H23" s="8" t="n"/>
    </row>
    <row r="24">
      <c r="A24" s="19" t="n"/>
      <c r="B24" s="3" t="n"/>
      <c r="C24" s="8" t="n"/>
      <c r="D24" s="8" t="n"/>
      <c r="E24" s="3" t="n"/>
      <c r="F24" s="24" t="n"/>
      <c r="G24" s="3" t="n"/>
      <c r="H24" s="8" t="n"/>
    </row>
    <row r="25">
      <c r="A25" s="19" t="n"/>
      <c r="B25" s="3" t="n"/>
      <c r="C25" s="8" t="n"/>
      <c r="D25" s="8" t="n"/>
      <c r="E25" s="3" t="n"/>
      <c r="F25" s="24" t="n"/>
      <c r="G25" s="3" t="n"/>
      <c r="H25" s="8" t="n"/>
    </row>
    <row r="26">
      <c r="A26" s="19" t="n"/>
      <c r="B26" s="3" t="n"/>
      <c r="C26" s="8" t="n"/>
      <c r="D26" s="8" t="n"/>
      <c r="E26" s="3" t="n"/>
      <c r="F26" s="24" t="n"/>
      <c r="G26" s="3" t="n"/>
      <c r="H26" s="8" t="n"/>
    </row>
    <row r="27">
      <c r="A27" s="19" t="n"/>
      <c r="B27" s="3" t="n"/>
      <c r="C27" s="8" t="n"/>
      <c r="D27" s="8" t="n"/>
      <c r="E27" s="3" t="n"/>
      <c r="F27" s="24" t="n"/>
      <c r="G27" s="3" t="n"/>
      <c r="H27" s="8" t="n"/>
    </row>
    <row r="28">
      <c r="A28" s="19" t="n"/>
      <c r="B28" s="3" t="n"/>
      <c r="C28" s="8" t="n"/>
      <c r="D28" s="8" t="n"/>
      <c r="E28" s="3" t="n"/>
      <c r="F28" s="24" t="n"/>
      <c r="G28" s="3" t="n"/>
      <c r="H28" s="8" t="n"/>
    </row>
    <row r="29">
      <c r="A29" s="19" t="n"/>
      <c r="B29" s="3" t="n"/>
      <c r="C29" s="8" t="n"/>
      <c r="D29" s="8" t="n"/>
      <c r="E29" s="3" t="n"/>
      <c r="F29" s="24" t="n"/>
      <c r="G29" s="3" t="n"/>
      <c r="H29" s="8" t="n"/>
    </row>
    <row r="30">
      <c r="A30" s="19" t="n"/>
      <c r="B30" s="3" t="n"/>
      <c r="C30" s="8" t="n"/>
      <c r="D30" s="8" t="n"/>
      <c r="E30" s="3" t="n"/>
      <c r="F30" s="24" t="n"/>
      <c r="G30" s="3" t="n"/>
      <c r="H30" s="8" t="n"/>
    </row>
    <row r="31">
      <c r="A31" s="19" t="n"/>
      <c r="B31" s="3" t="n"/>
      <c r="C31" s="8" t="n"/>
      <c r="D31" s="8" t="n"/>
      <c r="E31" s="3" t="n"/>
      <c r="F31" s="24" t="n"/>
      <c r="G31" s="3" t="n"/>
      <c r="H31" s="8" t="n"/>
    </row>
    <row r="32">
      <c r="A32" s="19" t="n"/>
      <c r="B32" s="3" t="n"/>
      <c r="C32" s="8" t="n"/>
      <c r="D32" s="8" t="n"/>
      <c r="E32" s="3" t="n"/>
      <c r="F32" s="24" t="n"/>
      <c r="G32" s="3" t="n"/>
      <c r="H32" s="8" t="n"/>
    </row>
    <row r="33">
      <c r="A33" s="19" t="n"/>
      <c r="B33" s="3" t="n"/>
      <c r="C33" s="8" t="n"/>
      <c r="D33" s="8" t="n"/>
      <c r="E33" s="3" t="n"/>
      <c r="F33" s="24" t="n"/>
      <c r="G33" s="3" t="n"/>
      <c r="H33" s="8" t="n"/>
    </row>
    <row r="34">
      <c r="A34" s="19" t="n"/>
      <c r="B34" s="3" t="n"/>
      <c r="C34" s="8" t="n"/>
      <c r="D34" s="8" t="n"/>
      <c r="E34" s="3" t="n"/>
      <c r="F34" s="24" t="n"/>
      <c r="G34" s="3" t="n"/>
      <c r="H34" s="8" t="n"/>
    </row>
    <row r="35">
      <c r="A35" s="19" t="n"/>
      <c r="B35" s="3" t="n"/>
      <c r="C35" s="8" t="n"/>
      <c r="D35" s="8" t="n"/>
      <c r="E35" s="3" t="n"/>
      <c r="F35" s="24" t="n"/>
      <c r="G35" s="3" t="n"/>
      <c r="H35" s="8" t="n"/>
    </row>
    <row r="36">
      <c r="A36" s="19" t="n"/>
      <c r="B36" s="3" t="n"/>
      <c r="C36" s="8" t="n"/>
      <c r="D36" s="8" t="n"/>
      <c r="E36" s="3" t="n"/>
      <c r="F36" s="24" t="n"/>
      <c r="G36" s="3" t="n"/>
      <c r="H36" s="8" t="n"/>
    </row>
    <row r="37">
      <c r="A37" s="19" t="n"/>
      <c r="B37" s="3" t="n"/>
      <c r="C37" s="8" t="n"/>
      <c r="D37" s="8" t="n"/>
      <c r="E37" s="3" t="n"/>
      <c r="F37" s="24" t="n"/>
      <c r="G37" s="3" t="n"/>
      <c r="H37" s="8" t="n"/>
    </row>
    <row r="38">
      <c r="A38" s="19" t="n"/>
      <c r="B38" s="3" t="n"/>
      <c r="C38" s="8" t="n"/>
      <c r="D38" s="8" t="n"/>
      <c r="E38" s="3" t="n"/>
      <c r="F38" s="24" t="n"/>
      <c r="G38" s="3" t="n"/>
      <c r="H38" s="8" t="n"/>
    </row>
    <row r="39">
      <c r="A39" s="19" t="n"/>
      <c r="B39" s="3" t="n"/>
      <c r="C39" s="8" t="n"/>
      <c r="D39" s="8" t="n"/>
      <c r="E39" s="3" t="n"/>
      <c r="F39" s="24" t="n"/>
      <c r="G39" s="3" t="n"/>
      <c r="H39" s="8" t="n"/>
    </row>
    <row r="40">
      <c r="A40" s="19" t="n"/>
      <c r="B40" s="3" t="n"/>
      <c r="C40" s="8" t="n"/>
      <c r="D40" s="8" t="n"/>
      <c r="E40" s="3" t="n"/>
      <c r="F40" s="24" t="n"/>
      <c r="G40" s="3" t="n"/>
      <c r="H40" s="8" t="n"/>
    </row>
    <row r="41">
      <c r="A41" s="19" t="n"/>
      <c r="B41" s="3" t="n"/>
      <c r="C41" s="8" t="n"/>
      <c r="D41" s="8" t="n"/>
      <c r="E41" s="3" t="n"/>
      <c r="F41" s="24" t="n"/>
      <c r="G41" s="3" t="n"/>
      <c r="H41" s="8" t="n"/>
    </row>
    <row r="42">
      <c r="A42" s="19" t="n"/>
      <c r="B42" s="3" t="n"/>
      <c r="C42" s="8" t="n"/>
      <c r="D42" s="8" t="n"/>
      <c r="E42" s="3" t="n"/>
      <c r="F42" s="24" t="n"/>
      <c r="G42" s="3" t="n"/>
      <c r="H42" s="8" t="n"/>
    </row>
    <row r="43">
      <c r="A43" s="19" t="n"/>
      <c r="B43" s="3" t="n"/>
      <c r="C43" s="8" t="n"/>
      <c r="D43" s="8" t="n"/>
      <c r="E43" s="3" t="n"/>
      <c r="F43" s="24" t="n"/>
      <c r="G43" s="3" t="n"/>
      <c r="H43" s="8" t="n"/>
    </row>
    <row r="44">
      <c r="A44" s="19" t="n"/>
      <c r="B44" s="3" t="n"/>
      <c r="C44" s="8" t="n"/>
      <c r="D44" s="8" t="n"/>
      <c r="E44" s="3" t="n"/>
      <c r="F44" s="24" t="n"/>
      <c r="G44" s="3" t="n"/>
      <c r="H44" s="8" t="n"/>
    </row>
    <row r="45">
      <c r="A45" s="19" t="n"/>
      <c r="B45" s="3" t="n"/>
      <c r="C45" s="8" t="n"/>
      <c r="D45" s="8" t="n"/>
      <c r="E45" s="3" t="n"/>
      <c r="F45" s="24" t="n"/>
      <c r="G45" s="3" t="n"/>
      <c r="H45" s="8" t="n"/>
    </row>
    <row r="46">
      <c r="A46" s="19" t="n"/>
      <c r="B46" s="3" t="n"/>
      <c r="C46" s="8" t="n"/>
      <c r="D46" s="8" t="n"/>
      <c r="E46" s="3" t="n"/>
      <c r="F46" s="24" t="n"/>
      <c r="G46" s="3" t="n"/>
      <c r="H46" s="8" t="n"/>
    </row>
    <row r="47">
      <c r="A47" s="19" t="n"/>
      <c r="B47" s="3" t="n"/>
      <c r="C47" s="8" t="n"/>
      <c r="D47" s="8" t="n"/>
      <c r="E47" s="3" t="n"/>
      <c r="F47" s="24" t="n"/>
      <c r="G47" s="3" t="n"/>
      <c r="H47" s="8" t="n"/>
    </row>
    <row r="48">
      <c r="A48" s="19" t="n"/>
      <c r="B48" s="3" t="n"/>
      <c r="C48" s="8" t="n"/>
      <c r="D48" s="8" t="n"/>
      <c r="E48" s="3" t="n"/>
      <c r="F48" s="24" t="n"/>
      <c r="G48" s="3" t="n"/>
      <c r="H48" s="8" t="n"/>
    </row>
    <row r="49">
      <c r="A49" s="19" t="n"/>
      <c r="B49" s="3" t="n"/>
      <c r="C49" s="8" t="n"/>
      <c r="D49" s="8" t="n"/>
      <c r="E49" s="3" t="n"/>
      <c r="F49" s="24" t="n"/>
      <c r="G49" s="3" t="n"/>
      <c r="H49" s="8" t="n"/>
    </row>
    <row r="50">
      <c r="A50" s="19" t="n"/>
      <c r="B50" s="3" t="n"/>
      <c r="C50" s="8" t="n"/>
      <c r="D50" s="8" t="n"/>
      <c r="E50" s="3" t="n"/>
      <c r="F50" s="24" t="n"/>
      <c r="G50" s="3" t="n"/>
      <c r="H50" s="8" t="n"/>
    </row>
    <row r="51">
      <c r="A51" s="19" t="n"/>
      <c r="B51" s="3" t="n"/>
      <c r="C51" s="8" t="n"/>
      <c r="D51" s="8" t="n"/>
      <c r="E51" s="3" t="n"/>
      <c r="F51" s="24" t="n"/>
      <c r="G51" s="3" t="n"/>
      <c r="H51" s="8" t="n"/>
    </row>
    <row r="52">
      <c r="A52" s="19" t="n"/>
      <c r="B52" s="3" t="n"/>
      <c r="C52" s="8" t="n"/>
      <c r="D52" s="8" t="n"/>
      <c r="E52" s="3" t="n"/>
      <c r="F52" s="24" t="n"/>
      <c r="G52" s="3" t="n"/>
      <c r="H52" s="8" t="n"/>
    </row>
    <row r="53">
      <c r="A53" s="19" t="n"/>
      <c r="B53" s="3" t="n"/>
      <c r="C53" s="8" t="n"/>
      <c r="D53" s="8" t="n"/>
      <c r="E53" s="3" t="n"/>
      <c r="F53" s="24" t="n"/>
      <c r="G53" s="3" t="n"/>
      <c r="H53" s="8" t="n"/>
    </row>
    <row r="54">
      <c r="A54" s="19" t="n"/>
      <c r="B54" s="3" t="n"/>
      <c r="C54" s="8" t="n"/>
      <c r="D54" s="8" t="n"/>
      <c r="E54" s="3" t="n"/>
      <c r="F54" s="24" t="n"/>
      <c r="G54" s="3" t="n"/>
      <c r="H54" s="8" t="n"/>
    </row>
    <row r="55">
      <c r="A55" s="19" t="n"/>
      <c r="B55" s="3" t="n"/>
      <c r="C55" s="8" t="n"/>
      <c r="D55" s="8" t="n"/>
      <c r="E55" s="3" t="n"/>
      <c r="F55" s="24" t="n"/>
      <c r="G55" s="3" t="n"/>
      <c r="H55" s="8" t="n"/>
    </row>
    <row r="56">
      <c r="A56" s="19" t="n"/>
      <c r="B56" s="3" t="n"/>
      <c r="C56" s="8" t="n"/>
      <c r="D56" s="8" t="n"/>
      <c r="E56" s="3" t="n"/>
      <c r="F56" s="24" t="n"/>
      <c r="G56" s="3" t="n"/>
      <c r="H56" s="8" t="n"/>
    </row>
    <row r="57">
      <c r="A57" s="19" t="n"/>
      <c r="B57" s="3" t="n"/>
      <c r="C57" s="8" t="n"/>
      <c r="D57" s="8" t="n"/>
      <c r="E57" s="3" t="n"/>
      <c r="F57" s="24" t="n"/>
      <c r="G57" s="3" t="n"/>
      <c r="H57" s="8" t="n"/>
    </row>
    <row r="58">
      <c r="A58" s="19" t="n"/>
      <c r="B58" s="3" t="n"/>
      <c r="C58" s="8" t="n"/>
      <c r="D58" s="8" t="n"/>
      <c r="E58" s="3" t="n"/>
      <c r="F58" s="24" t="n"/>
      <c r="G58" s="3" t="n"/>
      <c r="H58" s="8" t="n"/>
    </row>
    <row r="59">
      <c r="A59" s="19" t="n"/>
      <c r="B59" s="3" t="n"/>
      <c r="C59" s="8" t="n"/>
      <c r="D59" s="8" t="n"/>
      <c r="E59" s="3" t="n"/>
      <c r="F59" s="24" t="n"/>
      <c r="G59" s="3" t="n"/>
      <c r="H59" s="8" t="n"/>
    </row>
    <row r="60">
      <c r="A60" s="19" t="n"/>
      <c r="B60" s="3" t="n"/>
      <c r="C60" s="8" t="n"/>
      <c r="D60" s="8" t="n"/>
      <c r="E60" s="3" t="n"/>
      <c r="F60" s="24" t="n"/>
      <c r="G60" s="3" t="n"/>
      <c r="H60" s="8" t="n"/>
    </row>
    <row r="61">
      <c r="A61" s="19" t="n"/>
      <c r="B61" s="3" t="n"/>
      <c r="C61" s="8" t="n"/>
      <c r="D61" s="8" t="n"/>
      <c r="E61" s="3" t="n"/>
      <c r="F61" s="24" t="n"/>
      <c r="G61" s="3" t="n"/>
      <c r="H61" s="8" t="n"/>
    </row>
    <row r="62">
      <c r="A62" s="19" t="n"/>
      <c r="B62" s="3" t="n"/>
      <c r="C62" s="8" t="n"/>
      <c r="D62" s="8" t="n"/>
      <c r="E62" s="3" t="n"/>
      <c r="F62" s="24" t="n"/>
      <c r="G62" s="3" t="n"/>
      <c r="H62" s="8" t="n"/>
    </row>
    <row r="63">
      <c r="A63" s="19" t="n"/>
      <c r="B63" s="3" t="n"/>
      <c r="C63" s="8" t="n"/>
      <c r="D63" s="8" t="n"/>
      <c r="E63" s="3" t="n"/>
      <c r="F63" s="24" t="n"/>
      <c r="G63" s="3" t="n"/>
      <c r="H63" s="8" t="n"/>
    </row>
    <row r="64">
      <c r="A64" s="19" t="n"/>
      <c r="B64" s="3" t="n"/>
      <c r="C64" s="8" t="n"/>
      <c r="D64" s="8" t="n"/>
      <c r="E64" s="3" t="n"/>
      <c r="F64" s="24" t="n"/>
      <c r="G64" s="3" t="n"/>
      <c r="H64" s="8" t="n"/>
    </row>
    <row r="65">
      <c r="A65" s="19" t="n"/>
      <c r="B65" s="3" t="n"/>
      <c r="C65" s="8" t="n"/>
      <c r="D65" s="8" t="n"/>
      <c r="E65" s="3" t="n"/>
      <c r="F65" s="24" t="n"/>
      <c r="G65" s="3" t="n"/>
      <c r="H65" s="8" t="n"/>
    </row>
    <row r="66">
      <c r="A66" s="19" t="n"/>
      <c r="B66" s="3" t="n"/>
      <c r="C66" s="8" t="n"/>
      <c r="D66" s="8" t="n"/>
      <c r="E66" s="3" t="n"/>
      <c r="F66" s="24" t="n"/>
      <c r="G66" s="3" t="n"/>
      <c r="H66" s="8" t="n"/>
    </row>
    <row r="67">
      <c r="A67" s="19" t="n"/>
      <c r="B67" s="3" t="n"/>
      <c r="C67" s="8" t="n"/>
      <c r="D67" s="8" t="n"/>
      <c r="E67" s="3" t="n"/>
      <c r="F67" s="24" t="n"/>
      <c r="G67" s="3" t="n"/>
      <c r="H67" s="8" t="n"/>
    </row>
    <row r="68">
      <c r="A68" s="19" t="n"/>
      <c r="B68" s="3" t="n"/>
      <c r="C68" s="8" t="n"/>
      <c r="D68" s="8" t="n"/>
      <c r="E68" s="3" t="n"/>
      <c r="F68" s="24" t="n"/>
      <c r="G68" s="3" t="n"/>
      <c r="H68" s="8" t="n"/>
    </row>
    <row r="69">
      <c r="A69" s="19" t="n"/>
      <c r="B69" s="3" t="n"/>
      <c r="C69" s="8" t="n"/>
      <c r="D69" s="8" t="n"/>
      <c r="E69" s="3" t="n"/>
      <c r="F69" s="24" t="n"/>
      <c r="G69" s="3" t="n"/>
      <c r="H69" s="8" t="n"/>
    </row>
    <row r="70">
      <c r="A70" s="19" t="n"/>
      <c r="B70" s="3" t="n"/>
      <c r="C70" s="8" t="n"/>
      <c r="D70" s="8" t="n"/>
      <c r="E70" s="3" t="n"/>
      <c r="F70" s="24" t="n"/>
      <c r="G70" s="3" t="n"/>
      <c r="H70" s="8" t="n"/>
    </row>
    <row r="71">
      <c r="A71" s="19" t="n"/>
      <c r="B71" s="3" t="n"/>
      <c r="C71" s="8" t="n"/>
      <c r="D71" s="8" t="n"/>
      <c r="E71" s="3" t="n"/>
      <c r="F71" s="24" t="n"/>
      <c r="G71" s="3" t="n"/>
      <c r="H71" s="8" t="n"/>
    </row>
    <row r="72">
      <c r="A72" s="19" t="n"/>
      <c r="B72" s="3" t="n"/>
      <c r="C72" s="8" t="n"/>
      <c r="D72" s="8" t="n"/>
      <c r="E72" s="3" t="n"/>
      <c r="F72" s="24" t="n"/>
      <c r="G72" s="3" t="n"/>
      <c r="H72" s="8" t="n"/>
    </row>
    <row r="73">
      <c r="A73" s="19" t="n"/>
      <c r="B73" s="3" t="n"/>
      <c r="C73" s="8" t="n"/>
      <c r="D73" s="8" t="n"/>
      <c r="E73" s="3" t="n"/>
      <c r="F73" s="24" t="n"/>
      <c r="G73" s="3" t="n"/>
      <c r="H73" s="8" t="n"/>
    </row>
    <row r="74">
      <c r="A74" s="19" t="n"/>
      <c r="B74" s="3" t="n"/>
      <c r="C74" s="8" t="n"/>
      <c r="D74" s="8" t="n"/>
      <c r="E74" s="3" t="n"/>
      <c r="F74" s="24" t="n"/>
      <c r="G74" s="3" t="n"/>
      <c r="H74" s="8" t="n"/>
    </row>
    <row r="75">
      <c r="A75" s="19" t="n"/>
      <c r="B75" s="3" t="n"/>
      <c r="C75" s="8" t="n"/>
      <c r="D75" s="8" t="n"/>
      <c r="E75" s="3" t="n"/>
      <c r="F75" s="24" t="n"/>
      <c r="G75" s="3" t="n"/>
      <c r="H75" s="8" t="n"/>
    </row>
    <row r="76">
      <c r="A76" s="19" t="n"/>
      <c r="B76" s="3" t="n"/>
      <c r="C76" s="8" t="n"/>
      <c r="D76" s="8" t="n"/>
      <c r="E76" s="3" t="n"/>
      <c r="F76" s="24" t="n"/>
      <c r="G76" s="3" t="n"/>
      <c r="H76" s="8" t="n"/>
    </row>
    <row r="77">
      <c r="A77" s="19" t="n"/>
      <c r="B77" s="3" t="n"/>
      <c r="C77" s="8" t="n"/>
      <c r="D77" s="8" t="n"/>
      <c r="E77" s="3" t="n"/>
      <c r="F77" s="24" t="n"/>
      <c r="G77" s="3" t="n"/>
      <c r="H77" s="8" t="n"/>
    </row>
    <row r="78">
      <c r="A78" s="19" t="n"/>
      <c r="B78" s="3" t="n"/>
      <c r="C78" s="8" t="n"/>
      <c r="D78" s="8" t="n"/>
      <c r="E78" s="3" t="n"/>
      <c r="F78" s="24" t="n"/>
      <c r="G78" s="3" t="n"/>
      <c r="H78" s="8" t="n"/>
    </row>
    <row r="79">
      <c r="A79" s="19" t="n"/>
      <c r="B79" s="3" t="n"/>
      <c r="C79" s="8" t="n"/>
      <c r="D79" s="8" t="n"/>
      <c r="E79" s="3" t="n"/>
      <c r="F79" s="24" t="n"/>
      <c r="G79" s="3" t="n"/>
      <c r="H79" s="8" t="n"/>
    </row>
    <row r="80">
      <c r="A80" s="19" t="n"/>
      <c r="B80" s="3" t="n"/>
      <c r="C80" s="8" t="n"/>
      <c r="D80" s="8" t="n"/>
      <c r="E80" s="3" t="n"/>
      <c r="F80" s="24" t="n"/>
      <c r="G80" s="3" t="n"/>
      <c r="H80" s="8" t="n"/>
    </row>
    <row r="81">
      <c r="A81" s="19" t="n"/>
      <c r="B81" s="3" t="n"/>
      <c r="C81" s="8" t="n"/>
      <c r="D81" s="8" t="n"/>
      <c r="E81" s="3" t="n"/>
      <c r="F81" s="24" t="n"/>
      <c r="G81" s="3" t="n"/>
      <c r="H81" s="8" t="n"/>
    </row>
    <row r="82">
      <c r="A82" s="19" t="n"/>
      <c r="B82" s="3" t="n"/>
      <c r="C82" s="8" t="n"/>
      <c r="D82" s="8" t="n"/>
      <c r="E82" s="3" t="n"/>
      <c r="F82" s="24" t="n"/>
      <c r="G82" s="3" t="n"/>
      <c r="H82" s="8" t="n"/>
    </row>
    <row r="83">
      <c r="A83" s="19" t="n"/>
      <c r="B83" s="3" t="n"/>
      <c r="C83" s="8" t="n"/>
      <c r="D83" s="8" t="n"/>
      <c r="E83" s="3" t="n"/>
      <c r="F83" s="24" t="n"/>
      <c r="G83" s="3" t="n"/>
      <c r="H83" s="8" t="n"/>
    </row>
    <row r="84">
      <c r="A84" s="19" t="n"/>
      <c r="B84" s="3" t="n"/>
      <c r="C84" s="8" t="n"/>
      <c r="D84" s="8" t="n"/>
      <c r="E84" s="3" t="n"/>
      <c r="F84" s="24" t="n"/>
      <c r="G84" s="3" t="n"/>
      <c r="H84" s="8" t="n"/>
    </row>
    <row r="85">
      <c r="A85" s="19" t="n"/>
      <c r="B85" s="3" t="n"/>
      <c r="C85" s="8" t="n"/>
      <c r="D85" s="8" t="n"/>
      <c r="E85" s="3" t="n"/>
      <c r="F85" s="24" t="n"/>
      <c r="G85" s="3" t="n"/>
      <c r="H85" s="8" t="n"/>
    </row>
    <row r="86">
      <c r="A86" s="19" t="n"/>
      <c r="B86" s="3" t="n"/>
      <c r="C86" s="8" t="n"/>
      <c r="D86" s="8" t="n"/>
      <c r="E86" s="3" t="n"/>
      <c r="F86" s="24" t="n"/>
      <c r="G86" s="3" t="n"/>
      <c r="H86" s="8" t="n"/>
    </row>
    <row r="87">
      <c r="A87" s="19" t="n"/>
      <c r="B87" s="3" t="n"/>
      <c r="C87" s="8" t="n"/>
      <c r="D87" s="8" t="n"/>
      <c r="E87" s="3" t="n"/>
      <c r="F87" s="24" t="n"/>
      <c r="G87" s="3" t="n"/>
      <c r="H87" s="8" t="n"/>
    </row>
    <row r="88">
      <c r="A88" s="19" t="n"/>
      <c r="B88" s="3" t="n"/>
      <c r="C88" s="8" t="n"/>
      <c r="D88" s="8" t="n"/>
      <c r="E88" s="3" t="n"/>
      <c r="F88" s="24" t="n"/>
      <c r="G88" s="3" t="n"/>
      <c r="H88" s="8" t="n"/>
    </row>
    <row r="89">
      <c r="A89" s="19" t="n"/>
      <c r="B89" s="3" t="n"/>
      <c r="C89" s="8" t="n"/>
      <c r="D89" s="8" t="n"/>
      <c r="E89" s="3" t="n"/>
      <c r="F89" s="24" t="n"/>
      <c r="G89" s="3" t="n"/>
      <c r="H89" s="8" t="n"/>
    </row>
    <row r="90">
      <c r="A90" s="19" t="n"/>
      <c r="B90" s="3" t="n"/>
      <c r="C90" s="8" t="n"/>
      <c r="D90" s="8" t="n"/>
      <c r="E90" s="3" t="n"/>
      <c r="F90" s="24" t="n"/>
      <c r="G90" s="3" t="n"/>
      <c r="H90" s="8" t="n"/>
    </row>
    <row r="91">
      <c r="A91" s="19" t="n"/>
      <c r="B91" s="3" t="n"/>
      <c r="C91" s="8" t="n"/>
      <c r="D91" s="8" t="n"/>
      <c r="E91" s="3" t="n"/>
      <c r="F91" s="24" t="n"/>
      <c r="G91" s="3" t="n"/>
      <c r="H91" s="8" t="n"/>
    </row>
    <row r="92">
      <c r="A92" s="19" t="n"/>
      <c r="B92" s="3" t="n"/>
      <c r="C92" s="8" t="n"/>
      <c r="D92" s="8" t="n"/>
      <c r="E92" s="3" t="n"/>
      <c r="F92" s="24" t="n"/>
      <c r="G92" s="3" t="n"/>
      <c r="H92" s="8" t="n"/>
    </row>
    <row r="93">
      <c r="A93" s="19" t="n"/>
      <c r="B93" s="3" t="n"/>
      <c r="C93" s="8" t="n"/>
      <c r="D93" s="8" t="n"/>
      <c r="E93" s="3" t="n"/>
      <c r="F93" s="24" t="n"/>
      <c r="G93" s="3" t="n"/>
      <c r="H93" s="8" t="n"/>
    </row>
    <row r="94">
      <c r="A94" s="19" t="n"/>
      <c r="B94" s="3" t="n"/>
      <c r="C94" s="8" t="n"/>
      <c r="D94" s="8" t="n"/>
      <c r="E94" s="3" t="n"/>
      <c r="F94" s="24" t="n"/>
      <c r="G94" s="3" t="n"/>
      <c r="H94" s="8" t="n"/>
    </row>
    <row r="95">
      <c r="A95" s="19" t="n"/>
      <c r="B95" s="3" t="n"/>
      <c r="C95" s="8" t="n"/>
      <c r="D95" s="8" t="n"/>
      <c r="E95" s="3" t="n"/>
      <c r="F95" s="24" t="n"/>
      <c r="G95" s="3" t="n"/>
      <c r="H95" s="8" t="n"/>
    </row>
    <row r="96">
      <c r="A96" s="19" t="n"/>
      <c r="B96" s="3" t="n"/>
      <c r="C96" s="8" t="n"/>
      <c r="D96" s="8" t="n"/>
      <c r="E96" s="3" t="n"/>
      <c r="F96" s="24" t="n"/>
      <c r="G96" s="3" t="n"/>
      <c r="H96" s="8" t="n"/>
    </row>
    <row r="97">
      <c r="A97" s="19" t="n"/>
      <c r="B97" s="3" t="n"/>
      <c r="C97" s="8" t="n"/>
      <c r="D97" s="8" t="n"/>
      <c r="E97" s="3" t="n"/>
      <c r="F97" s="24" t="n"/>
      <c r="G97" s="3" t="n"/>
      <c r="H97" s="8" t="n"/>
    </row>
    <row r="98">
      <c r="A98" s="19" t="n"/>
      <c r="B98" s="3" t="n"/>
      <c r="C98" s="8" t="n"/>
      <c r="D98" s="8" t="n"/>
      <c r="E98" s="3" t="n"/>
      <c r="F98" s="24" t="n"/>
      <c r="G98" s="3" t="n"/>
      <c r="H98" s="8" t="n"/>
    </row>
    <row r="99">
      <c r="A99" s="19" t="n"/>
      <c r="B99" s="3" t="n"/>
      <c r="C99" s="8" t="n"/>
      <c r="D99" s="8" t="n"/>
      <c r="E99" s="3" t="n"/>
      <c r="F99" s="24" t="n"/>
      <c r="G99" s="3" t="n"/>
      <c r="H99" s="8" t="n"/>
    </row>
    <row r="100">
      <c r="A100" s="19" t="n"/>
      <c r="B100" s="3" t="n"/>
      <c r="C100" s="8" t="n"/>
      <c r="D100" s="8" t="n"/>
      <c r="E100" s="3" t="n"/>
      <c r="F100" s="24" t="n"/>
      <c r="G100" s="3" t="n"/>
      <c r="H100" s="8" t="n"/>
    </row>
    <row r="101">
      <c r="A101" s="19" t="n"/>
      <c r="B101" s="3" t="n"/>
      <c r="C101" s="8" t="n"/>
      <c r="D101" s="8" t="n"/>
      <c r="E101" s="3" t="n"/>
      <c r="F101" s="24" t="n"/>
      <c r="G101" s="3" t="n"/>
      <c r="H101" s="8" t="n"/>
    </row>
  </sheetData>
  <autoFilter ref="A1:H101"/>
  <dataValidations count="3">
    <dataValidation sqref="B2:B101" showErrorMessage="1" showInputMessage="1" allowBlank="1" errorTitle="Tipo inválido" error="Selecione Entrada ou Saída." type="list">
      <formula1>"Entrada,Saída"</formula1>
    </dataValidation>
    <dataValidation sqref="E2:E101" showErrorMessage="1" showInputMessage="1" allowBlank="1" errorTitle="Forma de pagamento inválida" error="Selecione uma forma de pagamento válida." type="list">
      <formula1>"Pix,Cartão de crédito,Cartão de débito,Dinheiro,Transferência"</formula1>
    </dataValidation>
    <dataValidation sqref="G2:G101" showErrorMessage="1" showInputMessage="1" allowBlank="1" errorTitle="Status inválido" error="Selecione Pago ou Pendente." type="list">
      <formula1>"Pago,Pendente"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2026-09-11T12:29:31Z</dcterms:created>
  <dcterms:modified xmlns:dcterms="http://purl.org/dc/terms/" xmlns:xsi="http://www.w3.org/2001/XMLSchema-instance" xsi:type="dcterms:W3CDTF">2026-09-11T12:29:31Z</dcterms:modified>
</cp:coreProperties>
</file>