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tion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Dad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'Valuation'!$A$5:$C$20</definedName>
    <definedName name="_xlnm._FilterDatabase" localSheetId="1" hidden="1">'Premissas'!$A$4:$D$20</definedName>
    <definedName name="_xlnm._FilterDatabase" localSheetId="2" hidden="1">'Dados'!$A$6:$L$106</definedName>
    <definedName name="_xlnm._FilterDatabase" localSheetId="3" hidden="1">'Instruções'!$A$4:$D$8</definedName>
  </definedNames>
  <calcPr calcId="124519" calcMode="auto" fullCalcOnLoad="1"/>
</workbook>
</file>

<file path=xl/styles.xml><?xml version="1.0" encoding="utf-8"?>
<styleSheet xmlns="http://schemas.openxmlformats.org/spreadsheetml/2006/main">
  <numFmts count="6">
    <numFmt numFmtId="164" formatCode="R$ #.##0,00"/>
    <numFmt numFmtId="165" formatCode="0,00%"/>
    <numFmt numFmtId="166" formatCode="0,0000"/>
    <numFmt numFmtId="167" formatCode="DD/MM/AAAA"/>
    <numFmt numFmtId="168" formatCode="0,00x"/>
    <numFmt numFmtId="169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pivotButton="0" quotePrefix="0" xfId="0"/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168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9" fontId="2" fillId="6" borderId="1" applyAlignment="1" pivotButton="0" quotePrefix="0" xfId="0">
      <alignment horizontal="left" vertical="center" wrapText="1"/>
    </xf>
    <xf numFmtId="168" fontId="2" fillId="6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left" vertical="center" wrapText="1"/>
    </xf>
    <xf numFmtId="169" fontId="2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22C55E"/>
        </patternFill>
      </fill>
    </dxf>
    <dxf>
      <font>
        <name val="Calibri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projetada do negócio</a:t>
            </a:r>
          </a:p>
        </rich>
      </tx>
    </title>
    <plotArea>
      <lineChart>
        <grouping val="standard"/>
        <ser>
          <idx val="0"/>
          <order val="0"/>
          <tx>
            <strRef>
              <f>'Valuation'!B23</f>
            </strRef>
          </tx>
          <spPr>
            <a:ln xmlns:a="http://schemas.openxmlformats.org/drawingml/2006/main" w="28575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'Valuation'!$A$24:$A$28</f>
            </numRef>
          </cat>
          <val>
            <numRef>
              <f>'Valuation'!$B$24:$B$28</f>
            </numRef>
          </val>
        </ser>
        <ser>
          <idx val="1"/>
          <order val="1"/>
          <tx>
            <strRef>
              <f>'Valuation'!C23</f>
            </strRef>
          </tx>
          <spPr>
            <a:ln xmlns:a="http://schemas.openxmlformats.org/drawingml/2006/main" w="28575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'Valuation'!$A$24:$A$28</f>
            </numRef>
          </cat>
          <val>
            <numRef>
              <f>'Valuation'!$C$24:$C$28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 projetado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4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6" customHeight="1">
      <c r="A1" s="1" t="inlineStr">
        <is>
          <t>Valuation para Pequenos Negócios</t>
        </is>
      </c>
    </row>
    <row r="2">
      <c r="A2" s="2" t="inlineStr">
        <is>
          <t>Método principal: fluxo de caixa descontado (DCF), com conferência por múltiplo de EBITDA.</t>
        </is>
      </c>
    </row>
    <row r="3"/>
    <row r="4">
      <c r="A4" s="3" t="inlineStr">
        <is>
          <t>Resumo da avaliação</t>
        </is>
      </c>
      <c r="B4" s="4" t="n"/>
      <c r="C4" s="4" t="n"/>
    </row>
    <row r="5">
      <c r="A5" s="5" t="inlineStr">
        <is>
          <t>Indicador</t>
        </is>
      </c>
      <c r="B5" s="5" t="inlineStr">
        <is>
          <t>Valor</t>
        </is>
      </c>
      <c r="C5" s="5" t="inlineStr">
        <is>
          <t>Leitura / observação</t>
        </is>
      </c>
    </row>
    <row r="6">
      <c r="A6" s="6" t="inlineStr">
        <is>
          <t>Receita anualizada</t>
        </is>
      </c>
      <c r="B6" s="7">
        <f>SUM('Dados'!$D$7:$D$106)</f>
        <v/>
      </c>
      <c r="C6" s="8">
        <f>IF(COUNTIF('Dados'!$D$7:$D$106,"&gt;0")&gt;=8,"Base histórica registrada","Preencher receitas históricas")</f>
        <v/>
      </c>
    </row>
    <row r="7">
      <c r="A7" s="9" t="inlineStr">
        <is>
          <t>EBITDA anualizado</t>
        </is>
      </c>
      <c r="B7" s="10">
        <f>SUM('Dados'!$G$7:$G$106)</f>
        <v/>
      </c>
      <c r="C7" s="11" t="inlineStr">
        <is>
          <t>Resultado operacional antes de investimentos e tributos</t>
        </is>
      </c>
    </row>
    <row r="8">
      <c r="A8" s="6" t="inlineStr">
        <is>
          <t>Margem EBITDA</t>
        </is>
      </c>
      <c r="B8" s="12">
        <f>IFERROR(B7/B6,0)</f>
        <v/>
      </c>
      <c r="C8" s="8" t="inlineStr">
        <is>
          <t>Rentabilidade operacional sobre a receita</t>
        </is>
      </c>
    </row>
    <row r="9">
      <c r="A9" s="9" t="inlineStr">
        <is>
          <t>Fluxo de caixa livre do último período</t>
        </is>
      </c>
      <c r="B9" s="10">
        <f>IF($B$6=0,0,IFERROR(INDEX('Dados'!$K$7:$K$106,MATCH(MAX('Dados'!$A$7:$A$106),'Dados'!$A$7:$A$106,0)),0))</f>
        <v/>
      </c>
      <c r="C9" s="11" t="inlineStr">
        <is>
          <t>Última competência cadastrada na base</t>
        </is>
      </c>
    </row>
    <row r="10">
      <c r="A10" s="6" t="inlineStr">
        <is>
          <t>Taxa de desconto</t>
        </is>
      </c>
      <c r="B10" s="12">
        <f>IFERROR(VLOOKUP("Taxa de desconto",'Premissas'!$A$5:$B$16,2,FALSE),0)</f>
        <v/>
      </c>
      <c r="C10" s="8">
        <f>IF(OR('Premissas'!$B$6="",'Premissas'!$B$9=""),"Revisar taxas",IF('Premissas'!$B$9&gt;='Premissas'!$B$6,"Alerta: crescimento perpétuo maior ou igual à taxa de desconto","Premissas consistentes"))</f>
        <v/>
      </c>
    </row>
    <row r="11">
      <c r="A11" s="9" t="inlineStr">
        <is>
          <t>Valor presente dos fluxos de caixa</t>
        </is>
      </c>
      <c r="B11" s="10">
        <f>IFERROR(SUM($J$24:$J$28),0)</f>
        <v/>
      </c>
      <c r="C11" s="11" t="inlineStr">
        <is>
          <t>Soma dos valores presentes dos cinco períodos</t>
        </is>
      </c>
    </row>
    <row r="12">
      <c r="A12" s="6" t="inlineStr">
        <is>
          <t>Valor terminal</t>
        </is>
      </c>
      <c r="B12" s="7">
        <f>IF(OR($B$10=0,'Premissas'!$B$9&gt;=$B$10),0,IFERROR((G28*(1+'Premissas'!$B$9)/($B$10-'Premissas'!$B$9))*I28,0))</f>
        <v/>
      </c>
      <c r="C12" s="8" t="inlineStr">
        <is>
          <t>Valor presente da perpetuidade</t>
        </is>
      </c>
    </row>
    <row r="13">
      <c r="A13" s="9" t="inlineStr">
        <is>
          <t>Enterprise Value</t>
        </is>
      </c>
      <c r="B13" s="10">
        <f>IFERROR(B11+B12,0)</f>
        <v/>
      </c>
      <c r="C13" s="11" t="inlineStr">
        <is>
          <t>Valor do negócio antes da estrutura de capital</t>
        </is>
      </c>
    </row>
    <row r="14">
      <c r="A14" s="6" t="inlineStr">
        <is>
          <t>Dívida líquida</t>
        </is>
      </c>
      <c r="B14" s="7">
        <f>IFERROR(VLOOKUP("Dívida bruta",'Premissas'!$A$5:$B$16,2,FALSE)-VLOOKUP("Disponibilidades",'Premissas'!$A$5:$B$16,2,FALSE),0)</f>
        <v/>
      </c>
      <c r="C14" s="8" t="inlineStr">
        <is>
          <t>Dívida bruta menos disponibilidades</t>
        </is>
      </c>
    </row>
    <row r="15">
      <c r="A15" s="9" t="inlineStr">
        <is>
          <t>Equity Value — valor estimado aos sócios</t>
        </is>
      </c>
      <c r="B15" s="10">
        <f>IFERROR(B13-B14,0)</f>
        <v/>
      </c>
      <c r="C15" s="11" t="inlineStr">
        <is>
          <t>Estimativa econômica destinada aos sócios</t>
        </is>
      </c>
    </row>
    <row r="16">
      <c r="A16" s="6" t="inlineStr">
        <is>
          <t>Valor por múltiplos</t>
        </is>
      </c>
      <c r="B16" s="7">
        <f>IFERROR(B7*VLOOKUP("Múltiplo EBITDA adotado",'Premissas'!$A$5:$B$16,2,FALSE),0)</f>
        <v/>
      </c>
      <c r="C16" s="8" t="inlineStr">
        <is>
          <t>Conferência com múltiplo informado</t>
        </is>
      </c>
    </row>
    <row r="17">
      <c r="A17" s="9" t="inlineStr">
        <is>
          <t>Faixa de valuation — conservadora</t>
        </is>
      </c>
      <c r="B17" s="10">
        <f>MIN(B15,B16)*0.85</f>
        <v/>
      </c>
      <c r="C17" s="11" t="inlineStr">
        <is>
          <t>85% do menor valor de referência</t>
        </is>
      </c>
    </row>
    <row r="18">
      <c r="A18" s="6" t="inlineStr">
        <is>
          <t>Faixa de valuation — base</t>
        </is>
      </c>
      <c r="B18" s="7">
        <f>AVERAGE(B15,B16)</f>
        <v/>
      </c>
      <c r="C18" s="8" t="inlineStr">
        <is>
          <t>Média entre DCF e múltiplos</t>
        </is>
      </c>
    </row>
    <row r="19">
      <c r="A19" s="9" t="inlineStr">
        <is>
          <t>Faixa de valuation — otimista</t>
        </is>
      </c>
      <c r="B19" s="10">
        <f>MAX(B15,B16)*1.15</f>
        <v/>
      </c>
      <c r="C19" s="11" t="inlineStr">
        <is>
          <t>115% do maior valor de referência</t>
        </is>
      </c>
    </row>
    <row r="20">
      <c r="A20" s="6" t="inlineStr">
        <is>
          <t>Indicador de qualidade dos dados</t>
        </is>
      </c>
      <c r="B20" s="8">
        <f>IF(COUNTIF('Dados'!$D$7:$D$106,"&gt;0")&gt;=8,"Completo",IF(COUNTIF('Dados'!$D$7:$D$106,"&gt;0")&gt;=5,"Revisar","Insuficiente"))</f>
        <v/>
      </c>
      <c r="C20" s="8">
        <f>IF(B20="Completo","Dados suficientes para análise","Completar informações antes da decisão")</f>
        <v/>
      </c>
    </row>
    <row r="21"/>
    <row r="22">
      <c r="A22" s="3" t="inlineStr">
        <is>
          <t>Projeção de fluxo de caixa descontado</t>
        </is>
      </c>
      <c r="B22" s="4" t="n"/>
      <c r="C22" s="4" t="n"/>
    </row>
    <row r="23">
      <c r="A23" s="5" t="inlineStr">
        <is>
          <t>Período</t>
        </is>
      </c>
      <c r="B23" s="5" t="inlineStr">
        <is>
          <t>Receita projetada</t>
        </is>
      </c>
      <c r="C23" s="5" t="inlineStr">
        <is>
          <t>EBITDA projetado</t>
        </is>
      </c>
      <c r="D23" s="5" t="inlineStr">
        <is>
          <t>Tributos</t>
        </is>
      </c>
      <c r="E23" s="5" t="inlineStr">
        <is>
          <t>CAPEX</t>
        </is>
      </c>
      <c r="F23" s="5" t="inlineStr">
        <is>
          <t>Capital de giro</t>
        </is>
      </c>
      <c r="G23" s="5" t="inlineStr">
        <is>
          <t>Fluxo de caixa livre</t>
        </is>
      </c>
      <c r="H23" s="5" t="inlineStr">
        <is>
          <t>Fator de desconto</t>
        </is>
      </c>
      <c r="I23" s="5" t="inlineStr">
        <is>
          <t>Valor presente</t>
        </is>
      </c>
      <c r="J23" s="5" t="inlineStr">
        <is>
          <t>Valor presente acumulado</t>
        </is>
      </c>
    </row>
    <row r="24">
      <c r="A24" s="13" t="n">
        <v>1</v>
      </c>
      <c r="B24" s="14">
        <f>IF($B$6=0,"",IFERROR(INDEX('Dados'!$D$7:$D$106,MATCH(MAX('Dados'!$A$7:$A$106),'Dados'!$A$7:$A$106,0))*(1+'Premissas'!$B$7),0))</f>
        <v/>
      </c>
      <c r="C24" s="14">
        <f>IF(B24="","",IFERROR(B24*'Premissas'!$B$8,0))</f>
        <v/>
      </c>
      <c r="D24" s="14">
        <f>IF(C24="","",IFERROR(C24*'Premissas'!$B$12,0))</f>
        <v/>
      </c>
      <c r="E24" s="14">
        <f>IF(B24="","",IFERROR('Premissas'!$B$10,0))</f>
        <v/>
      </c>
      <c r="F24" s="14">
        <f>IF(B24="","",IFERROR('Premissas'!$B$11,0))</f>
        <v/>
      </c>
      <c r="G24" s="14">
        <f>IF(B24="","",SUM(C24,-D24,-E24,-F24))</f>
        <v/>
      </c>
      <c r="H24" s="15">
        <f>IF(G24="","",IFERROR(1/(1+'Premissas'!$B$6)^A24,0))</f>
        <v/>
      </c>
      <c r="I24" s="14">
        <f>IF(G24="","",IFERROR(G24*H24,0))</f>
        <v/>
      </c>
      <c r="J24" s="14">
        <f>IF(I24="","",IFERROR(SUM($I$24:I24),0))</f>
        <v/>
      </c>
    </row>
    <row r="25">
      <c r="A25" s="16" t="n">
        <v>2</v>
      </c>
      <c r="B25" s="17">
        <f>IF(B24="","",IFERROR(B24*(1+'Premissas'!$B$7),0))</f>
        <v/>
      </c>
      <c r="C25" s="17">
        <f>IF(B25="","",IFERROR(B25*'Premissas'!$B$8,0))</f>
        <v/>
      </c>
      <c r="D25" s="17">
        <f>IF(C25="","",IFERROR(C25*'Premissas'!$B$12,0))</f>
        <v/>
      </c>
      <c r="E25" s="17">
        <f>IF(B25="","",IFERROR('Premissas'!$B$10,0))</f>
        <v/>
      </c>
      <c r="F25" s="17">
        <f>IF(B25="","",IFERROR('Premissas'!$B$11,0))</f>
        <v/>
      </c>
      <c r="G25" s="17">
        <f>IF(B25="","",SUM(C25,-D25,-E25,-F25))</f>
        <v/>
      </c>
      <c r="H25" s="18">
        <f>IF(G25="","",IFERROR(1/(1+'Premissas'!$B$6)^A25,0))</f>
        <v/>
      </c>
      <c r="I25" s="17">
        <f>IF(G25="","",IFERROR(G25*H25,0))</f>
        <v/>
      </c>
      <c r="J25" s="17">
        <f>IF(I25="","",IFERROR(SUM($I$24:I25),0))</f>
        <v/>
      </c>
    </row>
    <row r="26">
      <c r="A26" s="13" t="n">
        <v>3</v>
      </c>
      <c r="B26" s="14">
        <f>IF(B25="","",IFERROR(B25*(1+'Premissas'!$B$7),0))</f>
        <v/>
      </c>
      <c r="C26" s="14">
        <f>IF(B26="","",IFERROR(B26*'Premissas'!$B$8,0))</f>
        <v/>
      </c>
      <c r="D26" s="14">
        <f>IF(C26="","",IFERROR(C26*'Premissas'!$B$12,0))</f>
        <v/>
      </c>
      <c r="E26" s="14">
        <f>IF(B26="","",IFERROR('Premissas'!$B$10,0))</f>
        <v/>
      </c>
      <c r="F26" s="14">
        <f>IF(B26="","",IFERROR('Premissas'!$B$11,0))</f>
        <v/>
      </c>
      <c r="G26" s="14">
        <f>IF(B26="","",SUM(C26,-D26,-E26,-F26))</f>
        <v/>
      </c>
      <c r="H26" s="15">
        <f>IF(G26="","",IFERROR(1/(1+'Premissas'!$B$6)^A26,0))</f>
        <v/>
      </c>
      <c r="I26" s="14">
        <f>IF(G26="","",IFERROR(G26*H26,0))</f>
        <v/>
      </c>
      <c r="J26" s="14">
        <f>IF(I26="","",IFERROR(SUM($I$24:I26),0))</f>
        <v/>
      </c>
    </row>
    <row r="27">
      <c r="A27" s="16" t="n">
        <v>4</v>
      </c>
      <c r="B27" s="17">
        <f>IF(B26="","",IFERROR(B26*(1+'Premissas'!$B$7),0))</f>
        <v/>
      </c>
      <c r="C27" s="17">
        <f>IF(B27="","",IFERROR(B27*'Premissas'!$B$8,0))</f>
        <v/>
      </c>
      <c r="D27" s="17">
        <f>IF(C27="","",IFERROR(C27*'Premissas'!$B$12,0))</f>
        <v/>
      </c>
      <c r="E27" s="17">
        <f>IF(B27="","",IFERROR('Premissas'!$B$10,0))</f>
        <v/>
      </c>
      <c r="F27" s="17">
        <f>IF(B27="","",IFERROR('Premissas'!$B$11,0))</f>
        <v/>
      </c>
      <c r="G27" s="17">
        <f>IF(B27="","",SUM(C27,-D27,-E27,-F27))</f>
        <v/>
      </c>
      <c r="H27" s="18">
        <f>IF(G27="","",IFERROR(1/(1+'Premissas'!$B$6)^A27,0))</f>
        <v/>
      </c>
      <c r="I27" s="17">
        <f>IF(G27="","",IFERROR(G27*H27,0))</f>
        <v/>
      </c>
      <c r="J27" s="17">
        <f>IF(I27="","",IFERROR(SUM($I$24:I27),0))</f>
        <v/>
      </c>
    </row>
    <row r="28">
      <c r="A28" s="13" t="n">
        <v>5</v>
      </c>
      <c r="B28" s="14">
        <f>IF(B27="","",IFERROR(B27*(1+'Premissas'!$B$7),0))</f>
        <v/>
      </c>
      <c r="C28" s="14">
        <f>IF(B28="","",IFERROR(B28*'Premissas'!$B$8,0))</f>
        <v/>
      </c>
      <c r="D28" s="14">
        <f>IF(C28="","",IFERROR(C28*'Premissas'!$B$12,0))</f>
        <v/>
      </c>
      <c r="E28" s="14">
        <f>IF(B28="","",IFERROR('Premissas'!$B$10,0))</f>
        <v/>
      </c>
      <c r="F28" s="14">
        <f>IF(B28="","",IFERROR('Premissas'!$B$11,0))</f>
        <v/>
      </c>
      <c r="G28" s="14">
        <f>IF(B28="","",SUM(C28,-D28,-E28,-F28))</f>
        <v/>
      </c>
      <c r="H28" s="15">
        <f>IF(G28="","",IFERROR(1/(1+'Premissas'!$B$6)^A28,0))</f>
        <v/>
      </c>
      <c r="I28" s="14">
        <f>IF(G28="","",IFERROR(G28*H28,0))</f>
        <v/>
      </c>
      <c r="J28" s="14">
        <f>IF(I28="","",IFERROR(SUM($I$24:I28),0))</f>
        <v/>
      </c>
    </row>
  </sheetData>
  <autoFilter ref="A5:C20"/>
  <mergeCells count="1">
    <mergeCell ref="A1:C1"/>
  </mergeCells>
  <conditionalFormatting sqref="B6:B19">
    <cfRule type="expression" priority="1" dxfId="0">
      <formula>B6&gt;0</formula>
    </cfRule>
    <cfRule type="expression" priority="2" dxfId="1">
      <formula>B6&lt;0</formula>
    </cfRule>
  </conditionalFormatting>
  <conditionalFormatting sqref="B20">
    <cfRule type="expression" priority="3" dxfId="0">
      <formula>B20="Completo"</formula>
    </cfRule>
    <cfRule type="expression" priority="4" dxfId="2">
      <formula>B20="Revisar"</formula>
    </cfRule>
    <cfRule type="expression" priority="5" dxfId="1">
      <formula>B20="Insuficiente"</formula>
    </cfRule>
  </conditionalFormatting>
  <conditionalFormatting sqref="C10">
    <cfRule type="expression" priority="6" dxfId="1">
      <formula>C10="Alerta: crescimento perpétuo maior ou igual à taxa de desconto"</formula>
    </cfRule>
  </conditionalFormatting>
  <conditionalFormatting sqref="G24:G28">
    <cfRule type="expression" priority="7" dxfId="0">
      <formula>G24&gt;0</formula>
    </cfRule>
    <cfRule type="expression" priority="8" dxfId="1">
      <formula>G24&lt;0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8" customWidth="1" min="3" max="3"/>
    <col width="48" customWidth="1" min="4" max="4"/>
  </cols>
  <sheetData>
    <row r="1" ht="26" customHeight="1">
      <c r="A1" s="1" t="inlineStr">
        <is>
          <t>Premissas da Avaliação</t>
        </is>
      </c>
    </row>
    <row r="2">
      <c r="A2" s="2" t="inlineStr">
        <is>
          <t>Campos amarelos são editáveis pelos sócios ou contador. Os valores informados não representam alíquotas ou limites legais.</t>
        </is>
      </c>
    </row>
    <row r="3"/>
    <row r="4">
      <c r="A4" s="5" t="inlineStr">
        <is>
          <t>Premissa</t>
        </is>
      </c>
      <c r="B4" s="5" t="inlineStr">
        <is>
          <t>Valor</t>
        </is>
      </c>
      <c r="C4" s="5" t="inlineStr">
        <is>
          <t>Unidade</t>
        </is>
      </c>
      <c r="D4" s="5" t="inlineStr">
        <is>
          <t>Fonte ou observação</t>
        </is>
      </c>
    </row>
    <row r="5">
      <c r="A5" s="6" t="inlineStr">
        <is>
          <t>Data da avaliação</t>
        </is>
      </c>
      <c r="B5" s="30" t="n">
        <v>46271</v>
      </c>
      <c r="C5" s="8" t="inlineStr">
        <is>
          <t>Data</t>
        </is>
      </c>
      <c r="D5" s="8" t="inlineStr">
        <is>
          <t>Data de referência escolhida pelos sócios</t>
        </is>
      </c>
    </row>
    <row r="6">
      <c r="A6" s="9" t="inlineStr">
        <is>
          <t>Taxa de desconto</t>
        </is>
      </c>
      <c r="B6" s="20" t="n">
        <v>0.18</v>
      </c>
      <c r="C6" s="11" t="inlineStr">
        <is>
          <t>% ao ano</t>
        </is>
      </c>
      <c r="D6" s="11" t="inlineStr">
        <is>
          <t>Retorno mínimo e risco percebido do negócio</t>
        </is>
      </c>
    </row>
    <row r="7">
      <c r="A7" s="6" t="inlineStr">
        <is>
          <t>Crescimento anual da receita</t>
        </is>
      </c>
      <c r="B7" s="20" t="n">
        <v>0.08</v>
      </c>
      <c r="C7" s="8" t="inlineStr">
        <is>
          <t>% ao ano</t>
        </is>
      </c>
      <c r="D7" s="8" t="inlineStr">
        <is>
          <t>Estimativa interna de crescimento</t>
        </is>
      </c>
    </row>
    <row r="8">
      <c r="A8" s="9" t="inlineStr">
        <is>
          <t>Margem EBITDA esperada</t>
        </is>
      </c>
      <c r="B8" s="20" t="n">
        <v>0.22</v>
      </c>
      <c r="C8" s="11" t="inlineStr">
        <is>
          <t>% da receita</t>
        </is>
      </c>
      <c r="D8" s="11" t="inlineStr">
        <is>
          <t>Meta operacional projetada</t>
        </is>
      </c>
    </row>
    <row r="9">
      <c r="A9" s="6" t="inlineStr">
        <is>
          <t>Crescimento na perpetuidade</t>
        </is>
      </c>
      <c r="B9" s="20" t="n">
        <v>0.04</v>
      </c>
      <c r="C9" s="8" t="inlineStr">
        <is>
          <t>% ao ano</t>
        </is>
      </c>
      <c r="D9" s="8" t="inlineStr">
        <is>
          <t>Crescimento sustentável de longo prazo</t>
        </is>
      </c>
    </row>
    <row r="10">
      <c r="A10" s="9" t="inlineStr">
        <is>
          <t>Investimento anual — CAPEX</t>
        </is>
      </c>
      <c r="B10" s="21" t="n">
        <v>48000</v>
      </c>
      <c r="C10" s="11" t="inlineStr">
        <is>
          <t>R$ por ano</t>
        </is>
      </c>
      <c r="D10" s="11" t="inlineStr">
        <is>
          <t>Reposição, expansão e equipamentos</t>
        </is>
      </c>
    </row>
    <row r="11">
      <c r="A11" s="6" t="inlineStr">
        <is>
          <t>Variação anual do capital de giro</t>
        </is>
      </c>
      <c r="B11" s="21" t="n">
        <v>18000</v>
      </c>
      <c r="C11" s="8" t="inlineStr">
        <is>
          <t>R$ por ano</t>
        </is>
      </c>
      <c r="D11" s="8" t="inlineStr">
        <is>
          <t>Necessidade adicional de recursos</t>
        </is>
      </c>
    </row>
    <row r="12">
      <c r="A12" s="9" t="inlineStr">
        <is>
          <t>Carga tributária efetiva informada</t>
        </is>
      </c>
      <c r="B12" s="20" t="n">
        <v>0.09</v>
      </c>
      <c r="C12" s="11" t="inlineStr">
        <is>
          <t>% do EBITDA</t>
        </is>
      </c>
      <c r="D12" s="11" t="inlineStr">
        <is>
          <t>Percentual informado para simulação</t>
        </is>
      </c>
    </row>
    <row r="13">
      <c r="A13" s="6" t="inlineStr">
        <is>
          <t>Dívida bruta</t>
        </is>
      </c>
      <c r="B13" s="21" t="n">
        <v>85000</v>
      </c>
      <c r="C13" s="8" t="inlineStr">
        <is>
          <t>R$</t>
        </is>
      </c>
      <c r="D13" s="8" t="inlineStr">
        <is>
          <t>Saldo de empréstimos e financiamentos</t>
        </is>
      </c>
    </row>
    <row r="14">
      <c r="A14" s="9" t="inlineStr">
        <is>
          <t>Disponibilidades</t>
        </is>
      </c>
      <c r="B14" s="21" t="n">
        <v>42000</v>
      </c>
      <c r="C14" s="11" t="inlineStr">
        <is>
          <t>R$</t>
        </is>
      </c>
      <c r="D14" s="11" t="inlineStr">
        <is>
          <t>Caixa e aplicações disponíveis</t>
        </is>
      </c>
    </row>
    <row r="15">
      <c r="A15" s="6" t="inlineStr">
        <is>
          <t>Múltiplo EBITDA adotado</t>
        </is>
      </c>
      <c r="B15" s="31" t="n">
        <v>4.5</v>
      </c>
      <c r="C15" s="8" t="inlineStr">
        <is>
          <t>vezes</t>
        </is>
      </c>
      <c r="D15" s="8" t="inlineStr">
        <is>
          <t>Referência de mercado ou negociação</t>
        </is>
      </c>
    </row>
    <row r="16">
      <c r="A16" s="9" t="inlineStr">
        <is>
          <t>Cenário selecionado</t>
        </is>
      </c>
      <c r="B16" s="23" t="inlineStr">
        <is>
          <t>Base</t>
        </is>
      </c>
      <c r="C16" s="11" t="inlineStr">
        <is>
          <t>Opção</t>
        </is>
      </c>
      <c r="D16" s="11" t="inlineStr">
        <is>
          <t>Define a leitura gerencial da avaliação</t>
        </is>
      </c>
    </row>
    <row r="17">
      <c r="A17" s="3" t="inlineStr">
        <is>
          <t>Indicadores de conferência</t>
        </is>
      </c>
      <c r="B17" s="4" t="n"/>
      <c r="C17" s="4" t="n"/>
      <c r="D17" s="4" t="n"/>
    </row>
    <row r="18">
      <c r="A18" s="6" t="inlineStr">
        <is>
          <t>Relação crescimento perpetuidade / desconto</t>
        </is>
      </c>
      <c r="B18" s="32">
        <f>IFERROR(B9/B6,0)</f>
        <v/>
      </c>
      <c r="C18" s="8" t="inlineStr">
        <is>
          <t>vezes</t>
        </is>
      </c>
      <c r="D18" s="8" t="inlineStr">
        <is>
          <t>Quanto menor que 1, maior a consistência do modelo</t>
        </is>
      </c>
    </row>
    <row r="19">
      <c r="A19" s="9" t="inlineStr">
        <is>
          <t>Status da taxa de desconto</t>
        </is>
      </c>
      <c r="B19" s="11">
        <f>IF(B6&gt;0,"Informada","Revisar")</f>
        <v/>
      </c>
      <c r="C19" s="11" t="inlineStr">
        <is>
          <t>Status</t>
        </is>
      </c>
      <c r="D19" s="11" t="inlineStr">
        <is>
          <t>Confirme se a taxa reflete risco e retorno esperados</t>
        </is>
      </c>
    </row>
    <row r="20">
      <c r="A20" s="6" t="inlineStr">
        <is>
          <t>Múltiplo consultado</t>
        </is>
      </c>
      <c r="B20" s="32">
        <f>IFERROR(VLOOKUP("Múltiplo EBITDA adotado",$A$5:$B$16,2,FALSE),0)</f>
        <v/>
      </c>
      <c r="C20" s="8" t="inlineStr">
        <is>
          <t>vezes</t>
        </is>
      </c>
      <c r="D20" s="8" t="inlineStr">
        <is>
          <t>Conferência da premissa utilizada</t>
        </is>
      </c>
    </row>
  </sheetData>
  <autoFilter ref="A4:D20"/>
  <mergeCells count="1">
    <mergeCell ref="A1:D1"/>
  </mergeCells>
  <conditionalFormatting sqref="B18">
    <cfRule type="expression" priority="1" dxfId="2">
      <formula>B18&gt;=1</formula>
    </cfRule>
  </conditionalFormatting>
  <conditionalFormatting sqref="B19">
    <cfRule type="expression" priority="2" dxfId="2">
      <formula>B19="Revisar"</formula>
    </cfRule>
    <cfRule type="expression" priority="3" dxfId="0">
      <formula>B19="Informada"</formula>
    </cfRule>
  </conditionalFormatting>
  <dataValidations count="1">
    <dataValidation sqref="B16" showErrorMessage="1" showInputMessage="1" allowBlank="0" type="list">
      <formula1>"Conservador,Base,Otimista"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8" customWidth="1" min="4" max="4"/>
    <col width="20" customWidth="1" min="5" max="5"/>
    <col width="24" customWidth="1" min="6" max="6"/>
    <col width="17" customWidth="1" min="7" max="7"/>
    <col width="18" customWidth="1" min="8" max="8"/>
    <col width="28" customWidth="1" min="9" max="9"/>
    <col width="21" customWidth="1" min="10" max="10"/>
    <col width="24" customWidth="1" min="11" max="11"/>
    <col width="34" customWidth="1" min="12" max="12"/>
  </cols>
  <sheetData>
    <row r="1" ht="26" customHeight="1">
      <c r="A1" s="1" t="inlineStr">
        <is>
          <t>Base Histórica Mensal</t>
        </is>
      </c>
    </row>
    <row r="2"/>
    <row r="3">
      <c r="A3" s="25" t="inlineStr">
        <is>
          <t>Receita média mensal</t>
        </is>
      </c>
      <c r="B3" s="25" t="inlineStr">
        <is>
          <t>Receita de São Paulo/SP</t>
        </is>
      </c>
      <c r="C3" s="25" t="inlineStr">
        <is>
          <t>Margem EBITDA média</t>
        </is>
      </c>
    </row>
    <row r="4">
      <c r="A4" s="26">
        <f>IFERROR(AVERAGE($D$7:$D$106),0)</f>
        <v/>
      </c>
      <c r="B4" s="26">
        <f>SUMIF($C$7:$C$106,"São Paulo/SP",$D$7:$D$106)</f>
        <v/>
      </c>
      <c r="C4" s="27">
        <f>IFERROR(AVERAGE($G$7:$G$106)/AVERAGE($D$7:$D$106),0)</f>
        <v/>
      </c>
    </row>
    <row r="5"/>
    <row r="6">
      <c r="A6" s="5" t="inlineStr">
        <is>
          <t>Competência</t>
        </is>
      </c>
      <c r="B6" s="5" t="inlineStr">
        <is>
          <t>Cliente ou unidade</t>
        </is>
      </c>
      <c r="C6" s="5" t="inlineStr">
        <is>
          <t>Cidade/UF</t>
        </is>
      </c>
      <c r="D6" s="5" t="inlineStr">
        <is>
          <t>Receita bruta (R$)</t>
        </is>
      </c>
      <c r="E6" s="5" t="inlineStr">
        <is>
          <t>Custos variáveis (R$)</t>
        </is>
      </c>
      <c r="F6" s="5" t="inlineStr">
        <is>
          <t>Despesas operacionais (R$)</t>
        </is>
      </c>
      <c r="G6" s="5" t="inlineStr">
        <is>
          <t>EBITDA (R$)</t>
        </is>
      </c>
      <c r="H6" s="5" t="inlineStr">
        <is>
          <t>Investimentos (R$)</t>
        </is>
      </c>
      <c r="I6" s="5" t="inlineStr">
        <is>
          <t>Variação do capital de giro (R$)</t>
        </is>
      </c>
      <c r="J6" s="5" t="inlineStr">
        <is>
          <t>Tributos informados (R$)</t>
        </is>
      </c>
      <c r="K6" s="5" t="inlineStr">
        <is>
          <t>Fluxo de caixa livre (R$)</t>
        </is>
      </c>
      <c r="L6" s="5" t="inlineStr">
        <is>
          <t>Observação</t>
        </is>
      </c>
    </row>
    <row r="7">
      <c r="A7" s="33" t="n">
        <v>45962</v>
      </c>
      <c r="B7" s="23" t="inlineStr">
        <is>
          <t>Ateliê Bela Mesa</t>
        </is>
      </c>
      <c r="C7" s="23" t="inlineStr">
        <is>
          <t>São Paulo/SP</t>
        </is>
      </c>
      <c r="D7" s="29" t="n">
        <v>28000</v>
      </c>
      <c r="E7" s="29" t="n">
        <v>10400</v>
      </c>
      <c r="F7" s="29" t="n">
        <v>8200</v>
      </c>
      <c r="G7" s="14">
        <f>IF(D7="","",SUM(D7,-E7,-F7))</f>
        <v/>
      </c>
      <c r="H7" s="29" t="n">
        <v>800</v>
      </c>
      <c r="I7" s="29" t="n">
        <v>400</v>
      </c>
      <c r="J7" s="29" t="n">
        <v>1200</v>
      </c>
      <c r="K7" s="14">
        <f>IF(D7="","",SUM(G7,-H7,-I7,-J7))</f>
        <v/>
      </c>
      <c r="L7" s="23" t="inlineStr">
        <is>
          <t>Mês de menor demanda sazonal</t>
        </is>
      </c>
    </row>
    <row r="8">
      <c r="A8" s="33" t="n">
        <v>45992</v>
      </c>
      <c r="B8" s="23" t="inlineStr">
        <is>
          <t>Oficina Norte</t>
        </is>
      </c>
      <c r="C8" s="23" t="inlineStr">
        <is>
          <t>Belo Horizonte/MG</t>
        </is>
      </c>
      <c r="D8" s="29" t="n">
        <v>42000</v>
      </c>
      <c r="E8" s="29" t="n">
        <v>16800</v>
      </c>
      <c r="F8" s="29" t="n">
        <v>10900</v>
      </c>
      <c r="G8" s="17">
        <f>IF(D8="","",SUM(D8,-E8,-F8))</f>
        <v/>
      </c>
      <c r="H8" s="29" t="n">
        <v>1100</v>
      </c>
      <c r="I8" s="29" t="n">
        <v>650</v>
      </c>
      <c r="J8" s="29" t="n">
        <v>1900</v>
      </c>
      <c r="K8" s="17">
        <f>IF(D8="","",SUM(G8,-H8,-I8,-J8))</f>
        <v/>
      </c>
      <c r="L8" s="23" t="inlineStr">
        <is>
          <t>Revisões de fim de ano</t>
        </is>
      </c>
    </row>
    <row r="9">
      <c r="A9" s="33" t="n">
        <v>46023</v>
      </c>
      <c r="B9" s="23" t="inlineStr">
        <is>
          <t>Café Vila Madalena</t>
        </is>
      </c>
      <c r="C9" s="23" t="inlineStr">
        <is>
          <t>São Paulo/SP</t>
        </is>
      </c>
      <c r="D9" s="29" t="n">
        <v>57000</v>
      </c>
      <c r="E9" s="29" t="n">
        <v>20500</v>
      </c>
      <c r="F9" s="29" t="n">
        <v>14800</v>
      </c>
      <c r="G9" s="14">
        <f>IF(D9="","",SUM(D9,-E9,-F9))</f>
        <v/>
      </c>
      <c r="H9" s="29" t="n">
        <v>1800</v>
      </c>
      <c r="I9" s="29" t="n">
        <v>900</v>
      </c>
      <c r="J9" s="29" t="n">
        <v>3100</v>
      </c>
      <c r="K9" s="14">
        <f>IF(D9="","",SUM(G9,-H9,-I9,-J9))</f>
        <v/>
      </c>
      <c r="L9" s="23" t="inlineStr">
        <is>
          <t>Movimento regular de férias</t>
        </is>
      </c>
    </row>
    <row r="10">
      <c r="A10" s="33" t="n">
        <v>46054</v>
      </c>
      <c r="B10" s="23" t="inlineStr">
        <is>
          <t>Studio Cores</t>
        </is>
      </c>
      <c r="C10" s="23" t="inlineStr">
        <is>
          <t>Curitiba/PR</t>
        </is>
      </c>
      <c r="D10" s="29" t="n">
        <v>38500</v>
      </c>
      <c r="E10" s="29" t="n">
        <v>14200</v>
      </c>
      <c r="F10" s="29" t="n">
        <v>10300</v>
      </c>
      <c r="G10" s="17">
        <f>IF(D10="","",SUM(D10,-E10,-F10))</f>
        <v/>
      </c>
      <c r="H10" s="29" t="n">
        <v>900</v>
      </c>
      <c r="I10" s="29" t="n">
        <v>500</v>
      </c>
      <c r="J10" s="29" t="n">
        <v>1700</v>
      </c>
      <c r="K10" s="17">
        <f>IF(D10="","",SUM(G10,-H10,-I10,-J10))</f>
        <v/>
      </c>
      <c r="L10" s="23" t="inlineStr">
        <is>
          <t>Projetos corporativos concluídos</t>
        </is>
      </c>
    </row>
    <row r="11">
      <c r="A11" s="33" t="n">
        <v>46082</v>
      </c>
      <c r="B11" s="23" t="inlineStr">
        <is>
          <t>Mercadinho Boa Compra</t>
        </is>
      </c>
      <c r="C11" s="23" t="inlineStr">
        <is>
          <t>Recife/PE</t>
        </is>
      </c>
      <c r="D11" s="29" t="n">
        <v>95000</v>
      </c>
      <c r="E11" s="29" t="n">
        <v>53200</v>
      </c>
      <c r="F11" s="29" t="n">
        <v>18700</v>
      </c>
      <c r="G11" s="14">
        <f>IF(D11="","",SUM(D11,-E11,-F11))</f>
        <v/>
      </c>
      <c r="H11" s="29" t="n">
        <v>2200</v>
      </c>
      <c r="I11" s="29" t="n">
        <v>1500</v>
      </c>
      <c r="J11" s="29" t="n">
        <v>5200</v>
      </c>
      <c r="K11" s="14">
        <f>IF(D11="","",SUM(G11,-H11,-I11,-J11))</f>
        <v/>
      </c>
      <c r="L11" s="23" t="inlineStr">
        <is>
          <t>Aumento de vendas no bairro</t>
        </is>
      </c>
    </row>
    <row r="12">
      <c r="A12" s="33" t="n">
        <v>46113</v>
      </c>
      <c r="B12" s="23" t="inlineStr">
        <is>
          <t>TechLar Assistência</t>
        </is>
      </c>
      <c r="C12" s="23" t="inlineStr">
        <is>
          <t>Goiânia/GO</t>
        </is>
      </c>
      <c r="D12" s="29" t="n">
        <v>46800</v>
      </c>
      <c r="E12" s="29" t="n">
        <v>15900</v>
      </c>
      <c r="F12" s="29" t="n">
        <v>13700</v>
      </c>
      <c r="G12" s="17">
        <f>IF(D12="","",SUM(D12,-E12,-F12))</f>
        <v/>
      </c>
      <c r="H12" s="29" t="n">
        <v>1400</v>
      </c>
      <c r="I12" s="29" t="n">
        <v>700</v>
      </c>
      <c r="J12" s="29" t="n">
        <v>2400</v>
      </c>
      <c r="K12" s="17">
        <f>IF(D12="","",SUM(G12,-H12,-I12,-J12))</f>
        <v/>
      </c>
      <c r="L12" s="23" t="inlineStr">
        <is>
          <t>Compra de ferramentas técnicas</t>
        </is>
      </c>
    </row>
    <row r="13">
      <c r="A13" s="33" t="n">
        <v>46143</v>
      </c>
      <c r="B13" s="23" t="inlineStr">
        <is>
          <t>Doce Raiz</t>
        </is>
      </c>
      <c r="C13" s="23" t="inlineStr">
        <is>
          <t>Salvador/BA</t>
        </is>
      </c>
      <c r="D13" s="29" t="n">
        <v>33500</v>
      </c>
      <c r="E13" s="29" t="n">
        <v>11700</v>
      </c>
      <c r="F13" s="29" t="n">
        <v>9400</v>
      </c>
      <c r="G13" s="14">
        <f>IF(D13="","",SUM(D13,-E13,-F13))</f>
        <v/>
      </c>
      <c r="H13" s="29" t="n">
        <v>750</v>
      </c>
      <c r="I13" s="29" t="n">
        <v>450</v>
      </c>
      <c r="J13" s="29" t="n">
        <v>1500</v>
      </c>
      <c r="K13" s="14">
        <f>IF(D13="","",SUM(G13,-H13,-I13,-J13))</f>
        <v/>
      </c>
      <c r="L13" s="23" t="inlineStr">
        <is>
          <t>Produção para eventos locais</t>
        </is>
      </c>
    </row>
    <row r="14">
      <c r="A14" s="33" t="n">
        <v>46174</v>
      </c>
      <c r="B14" s="23" t="inlineStr">
        <is>
          <t>Jardim &amp; Cia</t>
        </is>
      </c>
      <c r="C14" s="23" t="inlineStr">
        <is>
          <t>Campinas/SP</t>
        </is>
      </c>
      <c r="D14" s="29" t="n">
        <v>61200</v>
      </c>
      <c r="E14" s="29" t="n">
        <v>24800</v>
      </c>
      <c r="F14" s="29" t="n">
        <v>15800</v>
      </c>
      <c r="G14" s="17">
        <f>IF(D14="","",SUM(D14,-E14,-F14))</f>
        <v/>
      </c>
      <c r="H14" s="29" t="n">
        <v>1600</v>
      </c>
      <c r="I14" s="29" t="n">
        <v>1100</v>
      </c>
      <c r="J14" s="29" t="n">
        <v>3500</v>
      </c>
      <c r="K14" s="17">
        <f>IF(D14="","",SUM(G14,-H14,-I14,-J14))</f>
        <v/>
      </c>
      <c r="L14" s="23" t="inlineStr">
        <is>
          <t>Serviços recorrentes e paisagismo</t>
        </is>
      </c>
    </row>
    <row r="15">
      <c r="A15" s="33" t="n">
        <v>46204</v>
      </c>
      <c r="B15" s="23" t="inlineStr">
        <is>
          <t>Móveis Horizonte</t>
        </is>
      </c>
      <c r="C15" s="23" t="inlineStr">
        <is>
          <t>Joinville/SC</t>
        </is>
      </c>
      <c r="D15" s="29" t="n">
        <v>72300</v>
      </c>
      <c r="E15" s="29" t="n">
        <v>31800</v>
      </c>
      <c r="F15" s="29" t="n">
        <v>17600</v>
      </c>
      <c r="G15" s="14">
        <f>IF(D15="","",SUM(D15,-E15,-F15))</f>
        <v/>
      </c>
      <c r="H15" s="29" t="n">
        <v>2400</v>
      </c>
      <c r="I15" s="29" t="n">
        <v>1250</v>
      </c>
      <c r="J15" s="29" t="n">
        <v>4100</v>
      </c>
      <c r="K15" s="14">
        <f>IF(D15="","",SUM(G15,-H15,-I15,-J15))</f>
        <v/>
      </c>
      <c r="L15" s="23" t="inlineStr">
        <is>
          <t>Entrega de projetos residenciais</t>
        </is>
      </c>
    </row>
    <row r="16">
      <c r="A16" s="33" t="n">
        <v>46235</v>
      </c>
      <c r="B16" s="23" t="inlineStr">
        <is>
          <t>Pet Amigo</t>
        </is>
      </c>
      <c r="C16" s="23" t="inlineStr">
        <is>
          <t>Fortaleza/CE</t>
        </is>
      </c>
      <c r="D16" s="29" t="n">
        <v>54900</v>
      </c>
      <c r="E16" s="29" t="n">
        <v>21400</v>
      </c>
      <c r="F16" s="29" t="n">
        <v>14400</v>
      </c>
      <c r="G16" s="17">
        <f>IF(D16="","",SUM(D16,-E16,-F16))</f>
        <v/>
      </c>
      <c r="H16" s="29" t="n">
        <v>1300</v>
      </c>
      <c r="I16" s="29" t="n">
        <v>800</v>
      </c>
      <c r="J16" s="29" t="n">
        <v>2900</v>
      </c>
      <c r="K16" s="17">
        <f>IF(D16="","",SUM(G16,-H16,-I16,-J16))</f>
        <v/>
      </c>
      <c r="L16" s="23" t="inlineStr">
        <is>
          <t>Campanha de vacinação e banho</t>
        </is>
      </c>
    </row>
    <row r="17">
      <c r="A17" s="33" t="n"/>
      <c r="B17" s="23" t="n"/>
      <c r="C17" s="23" t="n"/>
      <c r="D17" s="29" t="n"/>
      <c r="E17" s="29" t="n"/>
      <c r="F17" s="29" t="n"/>
      <c r="G17" s="14">
        <f>IF(D17="","",SUM(D17,-E17,-F17))</f>
        <v/>
      </c>
      <c r="H17" s="29" t="n"/>
      <c r="I17" s="29" t="n"/>
      <c r="J17" s="29" t="n"/>
      <c r="K17" s="14">
        <f>IF(D17="","",SUM(G17,-H17,-I17,-J17))</f>
        <v/>
      </c>
      <c r="L17" s="23" t="n"/>
    </row>
    <row r="18">
      <c r="A18" s="33" t="n"/>
      <c r="B18" s="23" t="n"/>
      <c r="C18" s="23" t="n"/>
      <c r="D18" s="29" t="n"/>
      <c r="E18" s="29" t="n"/>
      <c r="F18" s="29" t="n"/>
      <c r="G18" s="17">
        <f>IF(D18="","",SUM(D18,-E18,-F18))</f>
        <v/>
      </c>
      <c r="H18" s="29" t="n"/>
      <c r="I18" s="29" t="n"/>
      <c r="J18" s="29" t="n"/>
      <c r="K18" s="17">
        <f>IF(D18="","",SUM(G18,-H18,-I18,-J18))</f>
        <v/>
      </c>
      <c r="L18" s="23" t="n"/>
    </row>
    <row r="19">
      <c r="A19" s="33" t="n"/>
      <c r="B19" s="23" t="n"/>
      <c r="C19" s="23" t="n"/>
      <c r="D19" s="29" t="n"/>
      <c r="E19" s="29" t="n"/>
      <c r="F19" s="29" t="n"/>
      <c r="G19" s="14">
        <f>IF(D19="","",SUM(D19,-E19,-F19))</f>
        <v/>
      </c>
      <c r="H19" s="29" t="n"/>
      <c r="I19" s="29" t="n"/>
      <c r="J19" s="29" t="n"/>
      <c r="K19" s="14">
        <f>IF(D19="","",SUM(G19,-H19,-I19,-J19))</f>
        <v/>
      </c>
      <c r="L19" s="23" t="n"/>
    </row>
    <row r="20">
      <c r="A20" s="33" t="n"/>
      <c r="B20" s="23" t="n"/>
      <c r="C20" s="23" t="n"/>
      <c r="D20" s="29" t="n"/>
      <c r="E20" s="29" t="n"/>
      <c r="F20" s="29" t="n"/>
      <c r="G20" s="17">
        <f>IF(D20="","",SUM(D20,-E20,-F20))</f>
        <v/>
      </c>
      <c r="H20" s="29" t="n"/>
      <c r="I20" s="29" t="n"/>
      <c r="J20" s="29" t="n"/>
      <c r="K20" s="17">
        <f>IF(D20="","",SUM(G20,-H20,-I20,-J20))</f>
        <v/>
      </c>
      <c r="L20" s="23" t="n"/>
    </row>
    <row r="21">
      <c r="A21" s="33" t="n"/>
      <c r="B21" s="23" t="n"/>
      <c r="C21" s="23" t="n"/>
      <c r="D21" s="29" t="n"/>
      <c r="E21" s="29" t="n"/>
      <c r="F21" s="29" t="n"/>
      <c r="G21" s="14">
        <f>IF(D21="","",SUM(D21,-E21,-F21))</f>
        <v/>
      </c>
      <c r="H21" s="29" t="n"/>
      <c r="I21" s="29" t="n"/>
      <c r="J21" s="29" t="n"/>
      <c r="K21" s="14">
        <f>IF(D21="","",SUM(G21,-H21,-I21,-J21))</f>
        <v/>
      </c>
      <c r="L21" s="23" t="n"/>
    </row>
    <row r="22">
      <c r="A22" s="33" t="n"/>
      <c r="B22" s="23" t="n"/>
      <c r="C22" s="23" t="n"/>
      <c r="D22" s="29" t="n"/>
      <c r="E22" s="29" t="n"/>
      <c r="F22" s="29" t="n"/>
      <c r="G22" s="17">
        <f>IF(D22="","",SUM(D22,-E22,-F22))</f>
        <v/>
      </c>
      <c r="H22" s="29" t="n"/>
      <c r="I22" s="29" t="n"/>
      <c r="J22" s="29" t="n"/>
      <c r="K22" s="17">
        <f>IF(D22="","",SUM(G22,-H22,-I22,-J22))</f>
        <v/>
      </c>
      <c r="L22" s="23" t="n"/>
    </row>
    <row r="23">
      <c r="A23" s="33" t="n"/>
      <c r="B23" s="23" t="n"/>
      <c r="C23" s="23" t="n"/>
      <c r="D23" s="29" t="n"/>
      <c r="E23" s="29" t="n"/>
      <c r="F23" s="29" t="n"/>
      <c r="G23" s="14">
        <f>IF(D23="","",SUM(D23,-E23,-F23))</f>
        <v/>
      </c>
      <c r="H23" s="29" t="n"/>
      <c r="I23" s="29" t="n"/>
      <c r="J23" s="29" t="n"/>
      <c r="K23" s="14">
        <f>IF(D23="","",SUM(G23,-H23,-I23,-J23))</f>
        <v/>
      </c>
      <c r="L23" s="23" t="n"/>
    </row>
    <row r="24">
      <c r="A24" s="33" t="n"/>
      <c r="B24" s="23" t="n"/>
      <c r="C24" s="23" t="n"/>
      <c r="D24" s="29" t="n"/>
      <c r="E24" s="29" t="n"/>
      <c r="F24" s="29" t="n"/>
      <c r="G24" s="17">
        <f>IF(D24="","",SUM(D24,-E24,-F24))</f>
        <v/>
      </c>
      <c r="H24" s="29" t="n"/>
      <c r="I24" s="29" t="n"/>
      <c r="J24" s="29" t="n"/>
      <c r="K24" s="17">
        <f>IF(D24="","",SUM(G24,-H24,-I24,-J24))</f>
        <v/>
      </c>
      <c r="L24" s="23" t="n"/>
    </row>
    <row r="25">
      <c r="A25" s="33" t="n"/>
      <c r="B25" s="23" t="n"/>
      <c r="C25" s="23" t="n"/>
      <c r="D25" s="29" t="n"/>
      <c r="E25" s="29" t="n"/>
      <c r="F25" s="29" t="n"/>
      <c r="G25" s="14">
        <f>IF(D25="","",SUM(D25,-E25,-F25))</f>
        <v/>
      </c>
      <c r="H25" s="29" t="n"/>
      <c r="I25" s="29" t="n"/>
      <c r="J25" s="29" t="n"/>
      <c r="K25" s="14">
        <f>IF(D25="","",SUM(G25,-H25,-I25,-J25))</f>
        <v/>
      </c>
      <c r="L25" s="23" t="n"/>
    </row>
    <row r="26">
      <c r="A26" s="33" t="n"/>
      <c r="B26" s="23" t="n"/>
      <c r="C26" s="23" t="n"/>
      <c r="D26" s="29" t="n"/>
      <c r="E26" s="29" t="n"/>
      <c r="F26" s="29" t="n"/>
      <c r="G26" s="17">
        <f>IF(D26="","",SUM(D26,-E26,-F26))</f>
        <v/>
      </c>
      <c r="H26" s="29" t="n"/>
      <c r="I26" s="29" t="n"/>
      <c r="J26" s="29" t="n"/>
      <c r="K26" s="17">
        <f>IF(D26="","",SUM(G26,-H26,-I26,-J26))</f>
        <v/>
      </c>
      <c r="L26" s="23" t="n"/>
    </row>
    <row r="27">
      <c r="A27" s="33" t="n"/>
      <c r="B27" s="23" t="n"/>
      <c r="C27" s="23" t="n"/>
      <c r="D27" s="29" t="n"/>
      <c r="E27" s="29" t="n"/>
      <c r="F27" s="29" t="n"/>
      <c r="G27" s="14">
        <f>IF(D27="","",SUM(D27,-E27,-F27))</f>
        <v/>
      </c>
      <c r="H27" s="29" t="n"/>
      <c r="I27" s="29" t="n"/>
      <c r="J27" s="29" t="n"/>
      <c r="K27" s="14">
        <f>IF(D27="","",SUM(G27,-H27,-I27,-J27))</f>
        <v/>
      </c>
      <c r="L27" s="23" t="n"/>
    </row>
    <row r="28">
      <c r="A28" s="33" t="n"/>
      <c r="B28" s="23" t="n"/>
      <c r="C28" s="23" t="n"/>
      <c r="D28" s="29" t="n"/>
      <c r="E28" s="29" t="n"/>
      <c r="F28" s="29" t="n"/>
      <c r="G28" s="17">
        <f>IF(D28="","",SUM(D28,-E28,-F28))</f>
        <v/>
      </c>
      <c r="H28" s="29" t="n"/>
      <c r="I28" s="29" t="n"/>
      <c r="J28" s="29" t="n"/>
      <c r="K28" s="17">
        <f>IF(D28="","",SUM(G28,-H28,-I28,-J28))</f>
        <v/>
      </c>
      <c r="L28" s="23" t="n"/>
    </row>
    <row r="29">
      <c r="A29" s="33" t="n"/>
      <c r="B29" s="23" t="n"/>
      <c r="C29" s="23" t="n"/>
      <c r="D29" s="29" t="n"/>
      <c r="E29" s="29" t="n"/>
      <c r="F29" s="29" t="n"/>
      <c r="G29" s="14">
        <f>IF(D29="","",SUM(D29,-E29,-F29))</f>
        <v/>
      </c>
      <c r="H29" s="29" t="n"/>
      <c r="I29" s="29" t="n"/>
      <c r="J29" s="29" t="n"/>
      <c r="K29" s="14">
        <f>IF(D29="","",SUM(G29,-H29,-I29,-J29))</f>
        <v/>
      </c>
      <c r="L29" s="23" t="n"/>
    </row>
    <row r="30">
      <c r="A30" s="33" t="n"/>
      <c r="B30" s="23" t="n"/>
      <c r="C30" s="23" t="n"/>
      <c r="D30" s="29" t="n"/>
      <c r="E30" s="29" t="n"/>
      <c r="F30" s="29" t="n"/>
      <c r="G30" s="17">
        <f>IF(D30="","",SUM(D30,-E30,-F30))</f>
        <v/>
      </c>
      <c r="H30" s="29" t="n"/>
      <c r="I30" s="29" t="n"/>
      <c r="J30" s="29" t="n"/>
      <c r="K30" s="17">
        <f>IF(D30="","",SUM(G30,-H30,-I30,-J30))</f>
        <v/>
      </c>
      <c r="L30" s="23" t="n"/>
    </row>
    <row r="31">
      <c r="A31" s="33" t="n"/>
      <c r="B31" s="23" t="n"/>
      <c r="C31" s="23" t="n"/>
      <c r="D31" s="29" t="n"/>
      <c r="E31" s="29" t="n"/>
      <c r="F31" s="29" t="n"/>
      <c r="G31" s="14">
        <f>IF(D31="","",SUM(D31,-E31,-F31))</f>
        <v/>
      </c>
      <c r="H31" s="29" t="n"/>
      <c r="I31" s="29" t="n"/>
      <c r="J31" s="29" t="n"/>
      <c r="K31" s="14">
        <f>IF(D31="","",SUM(G31,-H31,-I31,-J31))</f>
        <v/>
      </c>
      <c r="L31" s="23" t="n"/>
    </row>
    <row r="32">
      <c r="A32" s="33" t="n"/>
      <c r="B32" s="23" t="n"/>
      <c r="C32" s="23" t="n"/>
      <c r="D32" s="29" t="n"/>
      <c r="E32" s="29" t="n"/>
      <c r="F32" s="29" t="n"/>
      <c r="G32" s="17">
        <f>IF(D32="","",SUM(D32,-E32,-F32))</f>
        <v/>
      </c>
      <c r="H32" s="29" t="n"/>
      <c r="I32" s="29" t="n"/>
      <c r="J32" s="29" t="n"/>
      <c r="K32" s="17">
        <f>IF(D32="","",SUM(G32,-H32,-I32,-J32))</f>
        <v/>
      </c>
      <c r="L32" s="23" t="n"/>
    </row>
    <row r="33">
      <c r="A33" s="33" t="n"/>
      <c r="B33" s="23" t="n"/>
      <c r="C33" s="23" t="n"/>
      <c r="D33" s="29" t="n"/>
      <c r="E33" s="29" t="n"/>
      <c r="F33" s="29" t="n"/>
      <c r="G33" s="14">
        <f>IF(D33="","",SUM(D33,-E33,-F33))</f>
        <v/>
      </c>
      <c r="H33" s="29" t="n"/>
      <c r="I33" s="29" t="n"/>
      <c r="J33" s="29" t="n"/>
      <c r="K33" s="14">
        <f>IF(D33="","",SUM(G33,-H33,-I33,-J33))</f>
        <v/>
      </c>
      <c r="L33" s="23" t="n"/>
    </row>
    <row r="34">
      <c r="A34" s="33" t="n"/>
      <c r="B34" s="23" t="n"/>
      <c r="C34" s="23" t="n"/>
      <c r="D34" s="29" t="n"/>
      <c r="E34" s="29" t="n"/>
      <c r="F34" s="29" t="n"/>
      <c r="G34" s="17">
        <f>IF(D34="","",SUM(D34,-E34,-F34))</f>
        <v/>
      </c>
      <c r="H34" s="29" t="n"/>
      <c r="I34" s="29" t="n"/>
      <c r="J34" s="29" t="n"/>
      <c r="K34" s="17">
        <f>IF(D34="","",SUM(G34,-H34,-I34,-J34))</f>
        <v/>
      </c>
      <c r="L34" s="23" t="n"/>
    </row>
    <row r="35">
      <c r="A35" s="33" t="n"/>
      <c r="B35" s="23" t="n"/>
      <c r="C35" s="23" t="n"/>
      <c r="D35" s="29" t="n"/>
      <c r="E35" s="29" t="n"/>
      <c r="F35" s="29" t="n"/>
      <c r="G35" s="14">
        <f>IF(D35="","",SUM(D35,-E35,-F35))</f>
        <v/>
      </c>
      <c r="H35" s="29" t="n"/>
      <c r="I35" s="29" t="n"/>
      <c r="J35" s="29" t="n"/>
      <c r="K35" s="14">
        <f>IF(D35="","",SUM(G35,-H35,-I35,-J35))</f>
        <v/>
      </c>
      <c r="L35" s="23" t="n"/>
    </row>
    <row r="36">
      <c r="A36" s="33" t="n"/>
      <c r="B36" s="23" t="n"/>
      <c r="C36" s="23" t="n"/>
      <c r="D36" s="29" t="n"/>
      <c r="E36" s="29" t="n"/>
      <c r="F36" s="29" t="n"/>
      <c r="G36" s="17">
        <f>IF(D36="","",SUM(D36,-E36,-F36))</f>
        <v/>
      </c>
      <c r="H36" s="29" t="n"/>
      <c r="I36" s="29" t="n"/>
      <c r="J36" s="29" t="n"/>
      <c r="K36" s="17">
        <f>IF(D36="","",SUM(G36,-H36,-I36,-J36))</f>
        <v/>
      </c>
      <c r="L36" s="23" t="n"/>
    </row>
    <row r="37">
      <c r="A37" s="33" t="n"/>
      <c r="B37" s="23" t="n"/>
      <c r="C37" s="23" t="n"/>
      <c r="D37" s="29" t="n"/>
      <c r="E37" s="29" t="n"/>
      <c r="F37" s="29" t="n"/>
      <c r="G37" s="14">
        <f>IF(D37="","",SUM(D37,-E37,-F37))</f>
        <v/>
      </c>
      <c r="H37" s="29" t="n"/>
      <c r="I37" s="29" t="n"/>
      <c r="J37" s="29" t="n"/>
      <c r="K37" s="14">
        <f>IF(D37="","",SUM(G37,-H37,-I37,-J37))</f>
        <v/>
      </c>
      <c r="L37" s="23" t="n"/>
    </row>
    <row r="38">
      <c r="A38" s="33" t="n"/>
      <c r="B38" s="23" t="n"/>
      <c r="C38" s="23" t="n"/>
      <c r="D38" s="29" t="n"/>
      <c r="E38" s="29" t="n"/>
      <c r="F38" s="29" t="n"/>
      <c r="G38" s="17">
        <f>IF(D38="","",SUM(D38,-E38,-F38))</f>
        <v/>
      </c>
      <c r="H38" s="29" t="n"/>
      <c r="I38" s="29" t="n"/>
      <c r="J38" s="29" t="n"/>
      <c r="K38" s="17">
        <f>IF(D38="","",SUM(G38,-H38,-I38,-J38))</f>
        <v/>
      </c>
      <c r="L38" s="23" t="n"/>
    </row>
    <row r="39">
      <c r="A39" s="33" t="n"/>
      <c r="B39" s="23" t="n"/>
      <c r="C39" s="23" t="n"/>
      <c r="D39" s="29" t="n"/>
      <c r="E39" s="29" t="n"/>
      <c r="F39" s="29" t="n"/>
      <c r="G39" s="14">
        <f>IF(D39="","",SUM(D39,-E39,-F39))</f>
        <v/>
      </c>
      <c r="H39" s="29" t="n"/>
      <c r="I39" s="29" t="n"/>
      <c r="J39" s="29" t="n"/>
      <c r="K39" s="14">
        <f>IF(D39="","",SUM(G39,-H39,-I39,-J39))</f>
        <v/>
      </c>
      <c r="L39" s="23" t="n"/>
    </row>
    <row r="40">
      <c r="A40" s="33" t="n"/>
      <c r="B40" s="23" t="n"/>
      <c r="C40" s="23" t="n"/>
      <c r="D40" s="29" t="n"/>
      <c r="E40" s="29" t="n"/>
      <c r="F40" s="29" t="n"/>
      <c r="G40" s="17">
        <f>IF(D40="","",SUM(D40,-E40,-F40))</f>
        <v/>
      </c>
      <c r="H40" s="29" t="n"/>
      <c r="I40" s="29" t="n"/>
      <c r="J40" s="29" t="n"/>
      <c r="K40" s="17">
        <f>IF(D40="","",SUM(G40,-H40,-I40,-J40))</f>
        <v/>
      </c>
      <c r="L40" s="23" t="n"/>
    </row>
    <row r="41">
      <c r="A41" s="33" t="n"/>
      <c r="B41" s="23" t="n"/>
      <c r="C41" s="23" t="n"/>
      <c r="D41" s="29" t="n"/>
      <c r="E41" s="29" t="n"/>
      <c r="F41" s="29" t="n"/>
      <c r="G41" s="14">
        <f>IF(D41="","",SUM(D41,-E41,-F41))</f>
        <v/>
      </c>
      <c r="H41" s="29" t="n"/>
      <c r="I41" s="29" t="n"/>
      <c r="J41" s="29" t="n"/>
      <c r="K41" s="14">
        <f>IF(D41="","",SUM(G41,-H41,-I41,-J41))</f>
        <v/>
      </c>
      <c r="L41" s="23" t="n"/>
    </row>
    <row r="42">
      <c r="A42" s="33" t="n"/>
      <c r="B42" s="23" t="n"/>
      <c r="C42" s="23" t="n"/>
      <c r="D42" s="29" t="n"/>
      <c r="E42" s="29" t="n"/>
      <c r="F42" s="29" t="n"/>
      <c r="G42" s="17">
        <f>IF(D42="","",SUM(D42,-E42,-F42))</f>
        <v/>
      </c>
      <c r="H42" s="29" t="n"/>
      <c r="I42" s="29" t="n"/>
      <c r="J42" s="29" t="n"/>
      <c r="K42" s="17">
        <f>IF(D42="","",SUM(G42,-H42,-I42,-J42))</f>
        <v/>
      </c>
      <c r="L42" s="23" t="n"/>
    </row>
    <row r="43">
      <c r="A43" s="33" t="n"/>
      <c r="B43" s="23" t="n"/>
      <c r="C43" s="23" t="n"/>
      <c r="D43" s="29" t="n"/>
      <c r="E43" s="29" t="n"/>
      <c r="F43" s="29" t="n"/>
      <c r="G43" s="14">
        <f>IF(D43="","",SUM(D43,-E43,-F43))</f>
        <v/>
      </c>
      <c r="H43" s="29" t="n"/>
      <c r="I43" s="29" t="n"/>
      <c r="J43" s="29" t="n"/>
      <c r="K43" s="14">
        <f>IF(D43="","",SUM(G43,-H43,-I43,-J43))</f>
        <v/>
      </c>
      <c r="L43" s="23" t="n"/>
    </row>
    <row r="44">
      <c r="A44" s="33" t="n"/>
      <c r="B44" s="23" t="n"/>
      <c r="C44" s="23" t="n"/>
      <c r="D44" s="29" t="n"/>
      <c r="E44" s="29" t="n"/>
      <c r="F44" s="29" t="n"/>
      <c r="G44" s="17">
        <f>IF(D44="","",SUM(D44,-E44,-F44))</f>
        <v/>
      </c>
      <c r="H44" s="29" t="n"/>
      <c r="I44" s="29" t="n"/>
      <c r="J44" s="29" t="n"/>
      <c r="K44" s="17">
        <f>IF(D44="","",SUM(G44,-H44,-I44,-J44))</f>
        <v/>
      </c>
      <c r="L44" s="23" t="n"/>
    </row>
    <row r="45">
      <c r="A45" s="33" t="n"/>
      <c r="B45" s="23" t="n"/>
      <c r="C45" s="23" t="n"/>
      <c r="D45" s="29" t="n"/>
      <c r="E45" s="29" t="n"/>
      <c r="F45" s="29" t="n"/>
      <c r="G45" s="14">
        <f>IF(D45="","",SUM(D45,-E45,-F45))</f>
        <v/>
      </c>
      <c r="H45" s="29" t="n"/>
      <c r="I45" s="29" t="n"/>
      <c r="J45" s="29" t="n"/>
      <c r="K45" s="14">
        <f>IF(D45="","",SUM(G45,-H45,-I45,-J45))</f>
        <v/>
      </c>
      <c r="L45" s="23" t="n"/>
    </row>
    <row r="46">
      <c r="A46" s="33" t="n"/>
      <c r="B46" s="23" t="n"/>
      <c r="C46" s="23" t="n"/>
      <c r="D46" s="29" t="n"/>
      <c r="E46" s="29" t="n"/>
      <c r="F46" s="29" t="n"/>
      <c r="G46" s="17">
        <f>IF(D46="","",SUM(D46,-E46,-F46))</f>
        <v/>
      </c>
      <c r="H46" s="29" t="n"/>
      <c r="I46" s="29" t="n"/>
      <c r="J46" s="29" t="n"/>
      <c r="K46" s="17">
        <f>IF(D46="","",SUM(G46,-H46,-I46,-J46))</f>
        <v/>
      </c>
      <c r="L46" s="23" t="n"/>
    </row>
    <row r="47">
      <c r="A47" s="33" t="n"/>
      <c r="B47" s="23" t="n"/>
      <c r="C47" s="23" t="n"/>
      <c r="D47" s="29" t="n"/>
      <c r="E47" s="29" t="n"/>
      <c r="F47" s="29" t="n"/>
      <c r="G47" s="14">
        <f>IF(D47="","",SUM(D47,-E47,-F47))</f>
        <v/>
      </c>
      <c r="H47" s="29" t="n"/>
      <c r="I47" s="29" t="n"/>
      <c r="J47" s="29" t="n"/>
      <c r="K47" s="14">
        <f>IF(D47="","",SUM(G47,-H47,-I47,-J47))</f>
        <v/>
      </c>
      <c r="L47" s="23" t="n"/>
    </row>
    <row r="48">
      <c r="A48" s="33" t="n"/>
      <c r="B48" s="23" t="n"/>
      <c r="C48" s="23" t="n"/>
      <c r="D48" s="29" t="n"/>
      <c r="E48" s="29" t="n"/>
      <c r="F48" s="29" t="n"/>
      <c r="G48" s="17">
        <f>IF(D48="","",SUM(D48,-E48,-F48))</f>
        <v/>
      </c>
      <c r="H48" s="29" t="n"/>
      <c r="I48" s="29" t="n"/>
      <c r="J48" s="29" t="n"/>
      <c r="K48" s="17">
        <f>IF(D48="","",SUM(G48,-H48,-I48,-J48))</f>
        <v/>
      </c>
      <c r="L48" s="23" t="n"/>
    </row>
    <row r="49">
      <c r="A49" s="33" t="n"/>
      <c r="B49" s="23" t="n"/>
      <c r="C49" s="23" t="n"/>
      <c r="D49" s="29" t="n"/>
      <c r="E49" s="29" t="n"/>
      <c r="F49" s="29" t="n"/>
      <c r="G49" s="14">
        <f>IF(D49="","",SUM(D49,-E49,-F49))</f>
        <v/>
      </c>
      <c r="H49" s="29" t="n"/>
      <c r="I49" s="29" t="n"/>
      <c r="J49" s="29" t="n"/>
      <c r="K49" s="14">
        <f>IF(D49="","",SUM(G49,-H49,-I49,-J49))</f>
        <v/>
      </c>
      <c r="L49" s="23" t="n"/>
    </row>
    <row r="50">
      <c r="A50" s="33" t="n"/>
      <c r="B50" s="23" t="n"/>
      <c r="C50" s="23" t="n"/>
      <c r="D50" s="29" t="n"/>
      <c r="E50" s="29" t="n"/>
      <c r="F50" s="29" t="n"/>
      <c r="G50" s="17">
        <f>IF(D50="","",SUM(D50,-E50,-F50))</f>
        <v/>
      </c>
      <c r="H50" s="29" t="n"/>
      <c r="I50" s="29" t="n"/>
      <c r="J50" s="29" t="n"/>
      <c r="K50" s="17">
        <f>IF(D50="","",SUM(G50,-H50,-I50,-J50))</f>
        <v/>
      </c>
      <c r="L50" s="23" t="n"/>
    </row>
    <row r="51">
      <c r="A51" s="33" t="n"/>
      <c r="B51" s="23" t="n"/>
      <c r="C51" s="23" t="n"/>
      <c r="D51" s="29" t="n"/>
      <c r="E51" s="29" t="n"/>
      <c r="F51" s="29" t="n"/>
      <c r="G51" s="14">
        <f>IF(D51="","",SUM(D51,-E51,-F51))</f>
        <v/>
      </c>
      <c r="H51" s="29" t="n"/>
      <c r="I51" s="29" t="n"/>
      <c r="J51" s="29" t="n"/>
      <c r="K51" s="14">
        <f>IF(D51="","",SUM(G51,-H51,-I51,-J51))</f>
        <v/>
      </c>
      <c r="L51" s="23" t="n"/>
    </row>
    <row r="52">
      <c r="A52" s="33" t="n"/>
      <c r="B52" s="23" t="n"/>
      <c r="C52" s="23" t="n"/>
      <c r="D52" s="29" t="n"/>
      <c r="E52" s="29" t="n"/>
      <c r="F52" s="29" t="n"/>
      <c r="G52" s="17">
        <f>IF(D52="","",SUM(D52,-E52,-F52))</f>
        <v/>
      </c>
      <c r="H52" s="29" t="n"/>
      <c r="I52" s="29" t="n"/>
      <c r="J52" s="29" t="n"/>
      <c r="K52" s="17">
        <f>IF(D52="","",SUM(G52,-H52,-I52,-J52))</f>
        <v/>
      </c>
      <c r="L52" s="23" t="n"/>
    </row>
    <row r="53">
      <c r="A53" s="33" t="n"/>
      <c r="B53" s="23" t="n"/>
      <c r="C53" s="23" t="n"/>
      <c r="D53" s="29" t="n"/>
      <c r="E53" s="29" t="n"/>
      <c r="F53" s="29" t="n"/>
      <c r="G53" s="14">
        <f>IF(D53="","",SUM(D53,-E53,-F53))</f>
        <v/>
      </c>
      <c r="H53" s="29" t="n"/>
      <c r="I53" s="29" t="n"/>
      <c r="J53" s="29" t="n"/>
      <c r="K53" s="14">
        <f>IF(D53="","",SUM(G53,-H53,-I53,-J53))</f>
        <v/>
      </c>
      <c r="L53" s="23" t="n"/>
    </row>
    <row r="54">
      <c r="A54" s="33" t="n"/>
      <c r="B54" s="23" t="n"/>
      <c r="C54" s="23" t="n"/>
      <c r="D54" s="29" t="n"/>
      <c r="E54" s="29" t="n"/>
      <c r="F54" s="29" t="n"/>
      <c r="G54" s="17">
        <f>IF(D54="","",SUM(D54,-E54,-F54))</f>
        <v/>
      </c>
      <c r="H54" s="29" t="n"/>
      <c r="I54" s="29" t="n"/>
      <c r="J54" s="29" t="n"/>
      <c r="K54" s="17">
        <f>IF(D54="","",SUM(G54,-H54,-I54,-J54))</f>
        <v/>
      </c>
      <c r="L54" s="23" t="n"/>
    </row>
    <row r="55">
      <c r="A55" s="33" t="n"/>
      <c r="B55" s="23" t="n"/>
      <c r="C55" s="23" t="n"/>
      <c r="D55" s="29" t="n"/>
      <c r="E55" s="29" t="n"/>
      <c r="F55" s="29" t="n"/>
      <c r="G55" s="14">
        <f>IF(D55="","",SUM(D55,-E55,-F55))</f>
        <v/>
      </c>
      <c r="H55" s="29" t="n"/>
      <c r="I55" s="29" t="n"/>
      <c r="J55" s="29" t="n"/>
      <c r="K55" s="14">
        <f>IF(D55="","",SUM(G55,-H55,-I55,-J55))</f>
        <v/>
      </c>
      <c r="L55" s="23" t="n"/>
    </row>
    <row r="56">
      <c r="A56" s="33" t="n"/>
      <c r="B56" s="23" t="n"/>
      <c r="C56" s="23" t="n"/>
      <c r="D56" s="29" t="n"/>
      <c r="E56" s="29" t="n"/>
      <c r="F56" s="29" t="n"/>
      <c r="G56" s="17">
        <f>IF(D56="","",SUM(D56,-E56,-F56))</f>
        <v/>
      </c>
      <c r="H56" s="29" t="n"/>
      <c r="I56" s="29" t="n"/>
      <c r="J56" s="29" t="n"/>
      <c r="K56" s="17">
        <f>IF(D56="","",SUM(G56,-H56,-I56,-J56))</f>
        <v/>
      </c>
      <c r="L56" s="23" t="n"/>
    </row>
    <row r="57">
      <c r="A57" s="33" t="n"/>
      <c r="B57" s="23" t="n"/>
      <c r="C57" s="23" t="n"/>
      <c r="D57" s="29" t="n"/>
      <c r="E57" s="29" t="n"/>
      <c r="F57" s="29" t="n"/>
      <c r="G57" s="14">
        <f>IF(D57="","",SUM(D57,-E57,-F57))</f>
        <v/>
      </c>
      <c r="H57" s="29" t="n"/>
      <c r="I57" s="29" t="n"/>
      <c r="J57" s="29" t="n"/>
      <c r="K57" s="14">
        <f>IF(D57="","",SUM(G57,-H57,-I57,-J57))</f>
        <v/>
      </c>
      <c r="L57" s="23" t="n"/>
    </row>
    <row r="58">
      <c r="A58" s="33" t="n"/>
      <c r="B58" s="23" t="n"/>
      <c r="C58" s="23" t="n"/>
      <c r="D58" s="29" t="n"/>
      <c r="E58" s="29" t="n"/>
      <c r="F58" s="29" t="n"/>
      <c r="G58" s="17">
        <f>IF(D58="","",SUM(D58,-E58,-F58))</f>
        <v/>
      </c>
      <c r="H58" s="29" t="n"/>
      <c r="I58" s="29" t="n"/>
      <c r="J58" s="29" t="n"/>
      <c r="K58" s="17">
        <f>IF(D58="","",SUM(G58,-H58,-I58,-J58))</f>
        <v/>
      </c>
      <c r="L58" s="23" t="n"/>
    </row>
    <row r="59">
      <c r="A59" s="33" t="n"/>
      <c r="B59" s="23" t="n"/>
      <c r="C59" s="23" t="n"/>
      <c r="D59" s="29" t="n"/>
      <c r="E59" s="29" t="n"/>
      <c r="F59" s="29" t="n"/>
      <c r="G59" s="14">
        <f>IF(D59="","",SUM(D59,-E59,-F59))</f>
        <v/>
      </c>
      <c r="H59" s="29" t="n"/>
      <c r="I59" s="29" t="n"/>
      <c r="J59" s="29" t="n"/>
      <c r="K59" s="14">
        <f>IF(D59="","",SUM(G59,-H59,-I59,-J59))</f>
        <v/>
      </c>
      <c r="L59" s="23" t="n"/>
    </row>
    <row r="60">
      <c r="A60" s="33" t="n"/>
      <c r="B60" s="23" t="n"/>
      <c r="C60" s="23" t="n"/>
      <c r="D60" s="29" t="n"/>
      <c r="E60" s="29" t="n"/>
      <c r="F60" s="29" t="n"/>
      <c r="G60" s="17">
        <f>IF(D60="","",SUM(D60,-E60,-F60))</f>
        <v/>
      </c>
      <c r="H60" s="29" t="n"/>
      <c r="I60" s="29" t="n"/>
      <c r="J60" s="29" t="n"/>
      <c r="K60" s="17">
        <f>IF(D60="","",SUM(G60,-H60,-I60,-J60))</f>
        <v/>
      </c>
      <c r="L60" s="23" t="n"/>
    </row>
    <row r="61">
      <c r="A61" s="33" t="n"/>
      <c r="B61" s="23" t="n"/>
      <c r="C61" s="23" t="n"/>
      <c r="D61" s="29" t="n"/>
      <c r="E61" s="29" t="n"/>
      <c r="F61" s="29" t="n"/>
      <c r="G61" s="14">
        <f>IF(D61="","",SUM(D61,-E61,-F61))</f>
        <v/>
      </c>
      <c r="H61" s="29" t="n"/>
      <c r="I61" s="29" t="n"/>
      <c r="J61" s="29" t="n"/>
      <c r="K61" s="14">
        <f>IF(D61="","",SUM(G61,-H61,-I61,-J61))</f>
        <v/>
      </c>
      <c r="L61" s="23" t="n"/>
    </row>
    <row r="62">
      <c r="A62" s="33" t="n"/>
      <c r="B62" s="23" t="n"/>
      <c r="C62" s="23" t="n"/>
      <c r="D62" s="29" t="n"/>
      <c r="E62" s="29" t="n"/>
      <c r="F62" s="29" t="n"/>
      <c r="G62" s="17">
        <f>IF(D62="","",SUM(D62,-E62,-F62))</f>
        <v/>
      </c>
      <c r="H62" s="29" t="n"/>
      <c r="I62" s="29" t="n"/>
      <c r="J62" s="29" t="n"/>
      <c r="K62" s="17">
        <f>IF(D62="","",SUM(G62,-H62,-I62,-J62))</f>
        <v/>
      </c>
      <c r="L62" s="23" t="n"/>
    </row>
    <row r="63">
      <c r="A63" s="33" t="n"/>
      <c r="B63" s="23" t="n"/>
      <c r="C63" s="23" t="n"/>
      <c r="D63" s="29" t="n"/>
      <c r="E63" s="29" t="n"/>
      <c r="F63" s="29" t="n"/>
      <c r="G63" s="14">
        <f>IF(D63="","",SUM(D63,-E63,-F63))</f>
        <v/>
      </c>
      <c r="H63" s="29" t="n"/>
      <c r="I63" s="29" t="n"/>
      <c r="J63" s="29" t="n"/>
      <c r="K63" s="14">
        <f>IF(D63="","",SUM(G63,-H63,-I63,-J63))</f>
        <v/>
      </c>
      <c r="L63" s="23" t="n"/>
    </row>
    <row r="64">
      <c r="A64" s="33" t="n"/>
      <c r="B64" s="23" t="n"/>
      <c r="C64" s="23" t="n"/>
      <c r="D64" s="29" t="n"/>
      <c r="E64" s="29" t="n"/>
      <c r="F64" s="29" t="n"/>
      <c r="G64" s="17">
        <f>IF(D64="","",SUM(D64,-E64,-F64))</f>
        <v/>
      </c>
      <c r="H64" s="29" t="n"/>
      <c r="I64" s="29" t="n"/>
      <c r="J64" s="29" t="n"/>
      <c r="K64" s="17">
        <f>IF(D64="","",SUM(G64,-H64,-I64,-J64))</f>
        <v/>
      </c>
      <c r="L64" s="23" t="n"/>
    </row>
    <row r="65">
      <c r="A65" s="33" t="n"/>
      <c r="B65" s="23" t="n"/>
      <c r="C65" s="23" t="n"/>
      <c r="D65" s="29" t="n"/>
      <c r="E65" s="29" t="n"/>
      <c r="F65" s="29" t="n"/>
      <c r="G65" s="14">
        <f>IF(D65="","",SUM(D65,-E65,-F65))</f>
        <v/>
      </c>
      <c r="H65" s="29" t="n"/>
      <c r="I65" s="29" t="n"/>
      <c r="J65" s="29" t="n"/>
      <c r="K65" s="14">
        <f>IF(D65="","",SUM(G65,-H65,-I65,-J65))</f>
        <v/>
      </c>
      <c r="L65" s="23" t="n"/>
    </row>
    <row r="66">
      <c r="A66" s="33" t="n"/>
      <c r="B66" s="23" t="n"/>
      <c r="C66" s="23" t="n"/>
      <c r="D66" s="29" t="n"/>
      <c r="E66" s="29" t="n"/>
      <c r="F66" s="29" t="n"/>
      <c r="G66" s="17">
        <f>IF(D66="","",SUM(D66,-E66,-F66))</f>
        <v/>
      </c>
      <c r="H66" s="29" t="n"/>
      <c r="I66" s="29" t="n"/>
      <c r="J66" s="29" t="n"/>
      <c r="K66" s="17">
        <f>IF(D66="","",SUM(G66,-H66,-I66,-J66))</f>
        <v/>
      </c>
      <c r="L66" s="23" t="n"/>
    </row>
    <row r="67">
      <c r="A67" s="33" t="n"/>
      <c r="B67" s="23" t="n"/>
      <c r="C67" s="23" t="n"/>
      <c r="D67" s="29" t="n"/>
      <c r="E67" s="29" t="n"/>
      <c r="F67" s="29" t="n"/>
      <c r="G67" s="14">
        <f>IF(D67="","",SUM(D67,-E67,-F67))</f>
        <v/>
      </c>
      <c r="H67" s="29" t="n"/>
      <c r="I67" s="29" t="n"/>
      <c r="J67" s="29" t="n"/>
      <c r="K67" s="14">
        <f>IF(D67="","",SUM(G67,-H67,-I67,-J67))</f>
        <v/>
      </c>
      <c r="L67" s="23" t="n"/>
    </row>
    <row r="68">
      <c r="A68" s="33" t="n"/>
      <c r="B68" s="23" t="n"/>
      <c r="C68" s="23" t="n"/>
      <c r="D68" s="29" t="n"/>
      <c r="E68" s="29" t="n"/>
      <c r="F68" s="29" t="n"/>
      <c r="G68" s="17">
        <f>IF(D68="","",SUM(D68,-E68,-F68))</f>
        <v/>
      </c>
      <c r="H68" s="29" t="n"/>
      <c r="I68" s="29" t="n"/>
      <c r="J68" s="29" t="n"/>
      <c r="K68" s="17">
        <f>IF(D68="","",SUM(G68,-H68,-I68,-J68))</f>
        <v/>
      </c>
      <c r="L68" s="23" t="n"/>
    </row>
    <row r="69">
      <c r="A69" s="33" t="n"/>
      <c r="B69" s="23" t="n"/>
      <c r="C69" s="23" t="n"/>
      <c r="D69" s="29" t="n"/>
      <c r="E69" s="29" t="n"/>
      <c r="F69" s="29" t="n"/>
      <c r="G69" s="14">
        <f>IF(D69="","",SUM(D69,-E69,-F69))</f>
        <v/>
      </c>
      <c r="H69" s="29" t="n"/>
      <c r="I69" s="29" t="n"/>
      <c r="J69" s="29" t="n"/>
      <c r="K69" s="14">
        <f>IF(D69="","",SUM(G69,-H69,-I69,-J69))</f>
        <v/>
      </c>
      <c r="L69" s="23" t="n"/>
    </row>
    <row r="70">
      <c r="A70" s="33" t="n"/>
      <c r="B70" s="23" t="n"/>
      <c r="C70" s="23" t="n"/>
      <c r="D70" s="29" t="n"/>
      <c r="E70" s="29" t="n"/>
      <c r="F70" s="29" t="n"/>
      <c r="G70" s="17">
        <f>IF(D70="","",SUM(D70,-E70,-F70))</f>
        <v/>
      </c>
      <c r="H70" s="29" t="n"/>
      <c r="I70" s="29" t="n"/>
      <c r="J70" s="29" t="n"/>
      <c r="K70" s="17">
        <f>IF(D70="","",SUM(G70,-H70,-I70,-J70))</f>
        <v/>
      </c>
      <c r="L70" s="23" t="n"/>
    </row>
    <row r="71">
      <c r="A71" s="33" t="n"/>
      <c r="B71" s="23" t="n"/>
      <c r="C71" s="23" t="n"/>
      <c r="D71" s="29" t="n"/>
      <c r="E71" s="29" t="n"/>
      <c r="F71" s="29" t="n"/>
      <c r="G71" s="14">
        <f>IF(D71="","",SUM(D71,-E71,-F71))</f>
        <v/>
      </c>
      <c r="H71" s="29" t="n"/>
      <c r="I71" s="29" t="n"/>
      <c r="J71" s="29" t="n"/>
      <c r="K71" s="14">
        <f>IF(D71="","",SUM(G71,-H71,-I71,-J71))</f>
        <v/>
      </c>
      <c r="L71" s="23" t="n"/>
    </row>
    <row r="72">
      <c r="A72" s="33" t="n"/>
      <c r="B72" s="23" t="n"/>
      <c r="C72" s="23" t="n"/>
      <c r="D72" s="29" t="n"/>
      <c r="E72" s="29" t="n"/>
      <c r="F72" s="29" t="n"/>
      <c r="G72" s="17">
        <f>IF(D72="","",SUM(D72,-E72,-F72))</f>
        <v/>
      </c>
      <c r="H72" s="29" t="n"/>
      <c r="I72" s="29" t="n"/>
      <c r="J72" s="29" t="n"/>
      <c r="K72" s="17">
        <f>IF(D72="","",SUM(G72,-H72,-I72,-J72))</f>
        <v/>
      </c>
      <c r="L72" s="23" t="n"/>
    </row>
    <row r="73">
      <c r="A73" s="33" t="n"/>
      <c r="B73" s="23" t="n"/>
      <c r="C73" s="23" t="n"/>
      <c r="D73" s="29" t="n"/>
      <c r="E73" s="29" t="n"/>
      <c r="F73" s="29" t="n"/>
      <c r="G73" s="14">
        <f>IF(D73="","",SUM(D73,-E73,-F73))</f>
        <v/>
      </c>
      <c r="H73" s="29" t="n"/>
      <c r="I73" s="29" t="n"/>
      <c r="J73" s="29" t="n"/>
      <c r="K73" s="14">
        <f>IF(D73="","",SUM(G73,-H73,-I73,-J73))</f>
        <v/>
      </c>
      <c r="L73" s="23" t="n"/>
    </row>
    <row r="74">
      <c r="A74" s="33" t="n"/>
      <c r="B74" s="23" t="n"/>
      <c r="C74" s="23" t="n"/>
      <c r="D74" s="29" t="n"/>
      <c r="E74" s="29" t="n"/>
      <c r="F74" s="29" t="n"/>
      <c r="G74" s="17">
        <f>IF(D74="","",SUM(D74,-E74,-F74))</f>
        <v/>
      </c>
      <c r="H74" s="29" t="n"/>
      <c r="I74" s="29" t="n"/>
      <c r="J74" s="29" t="n"/>
      <c r="K74" s="17">
        <f>IF(D74="","",SUM(G74,-H74,-I74,-J74))</f>
        <v/>
      </c>
      <c r="L74" s="23" t="n"/>
    </row>
    <row r="75">
      <c r="A75" s="33" t="n"/>
      <c r="B75" s="23" t="n"/>
      <c r="C75" s="23" t="n"/>
      <c r="D75" s="29" t="n"/>
      <c r="E75" s="29" t="n"/>
      <c r="F75" s="29" t="n"/>
      <c r="G75" s="14">
        <f>IF(D75="","",SUM(D75,-E75,-F75))</f>
        <v/>
      </c>
      <c r="H75" s="29" t="n"/>
      <c r="I75" s="29" t="n"/>
      <c r="J75" s="29" t="n"/>
      <c r="K75" s="14">
        <f>IF(D75="","",SUM(G75,-H75,-I75,-J75))</f>
        <v/>
      </c>
      <c r="L75" s="23" t="n"/>
    </row>
    <row r="76">
      <c r="A76" s="33" t="n"/>
      <c r="B76" s="23" t="n"/>
      <c r="C76" s="23" t="n"/>
      <c r="D76" s="29" t="n"/>
      <c r="E76" s="29" t="n"/>
      <c r="F76" s="29" t="n"/>
      <c r="G76" s="17">
        <f>IF(D76="","",SUM(D76,-E76,-F76))</f>
        <v/>
      </c>
      <c r="H76" s="29" t="n"/>
      <c r="I76" s="29" t="n"/>
      <c r="J76" s="29" t="n"/>
      <c r="K76" s="17">
        <f>IF(D76="","",SUM(G76,-H76,-I76,-J76))</f>
        <v/>
      </c>
      <c r="L76" s="23" t="n"/>
    </row>
    <row r="77">
      <c r="A77" s="33" t="n"/>
      <c r="B77" s="23" t="n"/>
      <c r="C77" s="23" t="n"/>
      <c r="D77" s="29" t="n"/>
      <c r="E77" s="29" t="n"/>
      <c r="F77" s="29" t="n"/>
      <c r="G77" s="14">
        <f>IF(D77="","",SUM(D77,-E77,-F77))</f>
        <v/>
      </c>
      <c r="H77" s="29" t="n"/>
      <c r="I77" s="29" t="n"/>
      <c r="J77" s="29" t="n"/>
      <c r="K77" s="14">
        <f>IF(D77="","",SUM(G77,-H77,-I77,-J77))</f>
        <v/>
      </c>
      <c r="L77" s="23" t="n"/>
    </row>
    <row r="78">
      <c r="A78" s="33" t="n"/>
      <c r="B78" s="23" t="n"/>
      <c r="C78" s="23" t="n"/>
      <c r="D78" s="29" t="n"/>
      <c r="E78" s="29" t="n"/>
      <c r="F78" s="29" t="n"/>
      <c r="G78" s="17">
        <f>IF(D78="","",SUM(D78,-E78,-F78))</f>
        <v/>
      </c>
      <c r="H78" s="29" t="n"/>
      <c r="I78" s="29" t="n"/>
      <c r="J78" s="29" t="n"/>
      <c r="K78" s="17">
        <f>IF(D78="","",SUM(G78,-H78,-I78,-J78))</f>
        <v/>
      </c>
      <c r="L78" s="23" t="n"/>
    </row>
    <row r="79">
      <c r="A79" s="33" t="n"/>
      <c r="B79" s="23" t="n"/>
      <c r="C79" s="23" t="n"/>
      <c r="D79" s="29" t="n"/>
      <c r="E79" s="29" t="n"/>
      <c r="F79" s="29" t="n"/>
      <c r="G79" s="14">
        <f>IF(D79="","",SUM(D79,-E79,-F79))</f>
        <v/>
      </c>
      <c r="H79" s="29" t="n"/>
      <c r="I79" s="29" t="n"/>
      <c r="J79" s="29" t="n"/>
      <c r="K79" s="14">
        <f>IF(D79="","",SUM(G79,-H79,-I79,-J79))</f>
        <v/>
      </c>
      <c r="L79" s="23" t="n"/>
    </row>
    <row r="80">
      <c r="A80" s="33" t="n"/>
      <c r="B80" s="23" t="n"/>
      <c r="C80" s="23" t="n"/>
      <c r="D80" s="29" t="n"/>
      <c r="E80" s="29" t="n"/>
      <c r="F80" s="29" t="n"/>
      <c r="G80" s="17">
        <f>IF(D80="","",SUM(D80,-E80,-F80))</f>
        <v/>
      </c>
      <c r="H80" s="29" t="n"/>
      <c r="I80" s="29" t="n"/>
      <c r="J80" s="29" t="n"/>
      <c r="K80" s="17">
        <f>IF(D80="","",SUM(G80,-H80,-I80,-J80))</f>
        <v/>
      </c>
      <c r="L80" s="23" t="n"/>
    </row>
    <row r="81">
      <c r="A81" s="33" t="n"/>
      <c r="B81" s="23" t="n"/>
      <c r="C81" s="23" t="n"/>
      <c r="D81" s="29" t="n"/>
      <c r="E81" s="29" t="n"/>
      <c r="F81" s="29" t="n"/>
      <c r="G81" s="14">
        <f>IF(D81="","",SUM(D81,-E81,-F81))</f>
        <v/>
      </c>
      <c r="H81" s="29" t="n"/>
      <c r="I81" s="29" t="n"/>
      <c r="J81" s="29" t="n"/>
      <c r="K81" s="14">
        <f>IF(D81="","",SUM(G81,-H81,-I81,-J81))</f>
        <v/>
      </c>
      <c r="L81" s="23" t="n"/>
    </row>
    <row r="82">
      <c r="A82" s="33" t="n"/>
      <c r="B82" s="23" t="n"/>
      <c r="C82" s="23" t="n"/>
      <c r="D82" s="29" t="n"/>
      <c r="E82" s="29" t="n"/>
      <c r="F82" s="29" t="n"/>
      <c r="G82" s="17">
        <f>IF(D82="","",SUM(D82,-E82,-F82))</f>
        <v/>
      </c>
      <c r="H82" s="29" t="n"/>
      <c r="I82" s="29" t="n"/>
      <c r="J82" s="29" t="n"/>
      <c r="K82" s="17">
        <f>IF(D82="","",SUM(G82,-H82,-I82,-J82))</f>
        <v/>
      </c>
      <c r="L82" s="23" t="n"/>
    </row>
    <row r="83">
      <c r="A83" s="33" t="n"/>
      <c r="B83" s="23" t="n"/>
      <c r="C83" s="23" t="n"/>
      <c r="D83" s="29" t="n"/>
      <c r="E83" s="29" t="n"/>
      <c r="F83" s="29" t="n"/>
      <c r="G83" s="14">
        <f>IF(D83="","",SUM(D83,-E83,-F83))</f>
        <v/>
      </c>
      <c r="H83" s="29" t="n"/>
      <c r="I83" s="29" t="n"/>
      <c r="J83" s="29" t="n"/>
      <c r="K83" s="14">
        <f>IF(D83="","",SUM(G83,-H83,-I83,-J83))</f>
        <v/>
      </c>
      <c r="L83" s="23" t="n"/>
    </row>
    <row r="84">
      <c r="A84" s="33" t="n"/>
      <c r="B84" s="23" t="n"/>
      <c r="C84" s="23" t="n"/>
      <c r="D84" s="29" t="n"/>
      <c r="E84" s="29" t="n"/>
      <c r="F84" s="29" t="n"/>
      <c r="G84" s="17">
        <f>IF(D84="","",SUM(D84,-E84,-F84))</f>
        <v/>
      </c>
      <c r="H84" s="29" t="n"/>
      <c r="I84" s="29" t="n"/>
      <c r="J84" s="29" t="n"/>
      <c r="K84" s="17">
        <f>IF(D84="","",SUM(G84,-H84,-I84,-J84))</f>
        <v/>
      </c>
      <c r="L84" s="23" t="n"/>
    </row>
    <row r="85">
      <c r="A85" s="33" t="n"/>
      <c r="B85" s="23" t="n"/>
      <c r="C85" s="23" t="n"/>
      <c r="D85" s="29" t="n"/>
      <c r="E85" s="29" t="n"/>
      <c r="F85" s="29" t="n"/>
      <c r="G85" s="14">
        <f>IF(D85="","",SUM(D85,-E85,-F85))</f>
        <v/>
      </c>
      <c r="H85" s="29" t="n"/>
      <c r="I85" s="29" t="n"/>
      <c r="J85" s="29" t="n"/>
      <c r="K85" s="14">
        <f>IF(D85="","",SUM(G85,-H85,-I85,-J85))</f>
        <v/>
      </c>
      <c r="L85" s="23" t="n"/>
    </row>
    <row r="86">
      <c r="A86" s="33" t="n"/>
      <c r="B86" s="23" t="n"/>
      <c r="C86" s="23" t="n"/>
      <c r="D86" s="29" t="n"/>
      <c r="E86" s="29" t="n"/>
      <c r="F86" s="29" t="n"/>
      <c r="G86" s="17">
        <f>IF(D86="","",SUM(D86,-E86,-F86))</f>
        <v/>
      </c>
      <c r="H86" s="29" t="n"/>
      <c r="I86" s="29" t="n"/>
      <c r="J86" s="29" t="n"/>
      <c r="K86" s="17">
        <f>IF(D86="","",SUM(G86,-H86,-I86,-J86))</f>
        <v/>
      </c>
      <c r="L86" s="23" t="n"/>
    </row>
    <row r="87">
      <c r="A87" s="33" t="n"/>
      <c r="B87" s="23" t="n"/>
      <c r="C87" s="23" t="n"/>
      <c r="D87" s="29" t="n"/>
      <c r="E87" s="29" t="n"/>
      <c r="F87" s="29" t="n"/>
      <c r="G87" s="14">
        <f>IF(D87="","",SUM(D87,-E87,-F87))</f>
        <v/>
      </c>
      <c r="H87" s="29" t="n"/>
      <c r="I87" s="29" t="n"/>
      <c r="J87" s="29" t="n"/>
      <c r="K87" s="14">
        <f>IF(D87="","",SUM(G87,-H87,-I87,-J87))</f>
        <v/>
      </c>
      <c r="L87" s="23" t="n"/>
    </row>
    <row r="88">
      <c r="A88" s="33" t="n"/>
      <c r="B88" s="23" t="n"/>
      <c r="C88" s="23" t="n"/>
      <c r="D88" s="29" t="n"/>
      <c r="E88" s="29" t="n"/>
      <c r="F88" s="29" t="n"/>
      <c r="G88" s="17">
        <f>IF(D88="","",SUM(D88,-E88,-F88))</f>
        <v/>
      </c>
      <c r="H88" s="29" t="n"/>
      <c r="I88" s="29" t="n"/>
      <c r="J88" s="29" t="n"/>
      <c r="K88" s="17">
        <f>IF(D88="","",SUM(G88,-H88,-I88,-J88))</f>
        <v/>
      </c>
      <c r="L88" s="23" t="n"/>
    </row>
    <row r="89">
      <c r="A89" s="33" t="n"/>
      <c r="B89" s="23" t="n"/>
      <c r="C89" s="23" t="n"/>
      <c r="D89" s="29" t="n"/>
      <c r="E89" s="29" t="n"/>
      <c r="F89" s="29" t="n"/>
      <c r="G89" s="14">
        <f>IF(D89="","",SUM(D89,-E89,-F89))</f>
        <v/>
      </c>
      <c r="H89" s="29" t="n"/>
      <c r="I89" s="29" t="n"/>
      <c r="J89" s="29" t="n"/>
      <c r="K89" s="14">
        <f>IF(D89="","",SUM(G89,-H89,-I89,-J89))</f>
        <v/>
      </c>
      <c r="L89" s="23" t="n"/>
    </row>
    <row r="90">
      <c r="A90" s="33" t="n"/>
      <c r="B90" s="23" t="n"/>
      <c r="C90" s="23" t="n"/>
      <c r="D90" s="29" t="n"/>
      <c r="E90" s="29" t="n"/>
      <c r="F90" s="29" t="n"/>
      <c r="G90" s="17">
        <f>IF(D90="","",SUM(D90,-E90,-F90))</f>
        <v/>
      </c>
      <c r="H90" s="29" t="n"/>
      <c r="I90" s="29" t="n"/>
      <c r="J90" s="29" t="n"/>
      <c r="K90" s="17">
        <f>IF(D90="","",SUM(G90,-H90,-I90,-J90))</f>
        <v/>
      </c>
      <c r="L90" s="23" t="n"/>
    </row>
    <row r="91">
      <c r="A91" s="33" t="n"/>
      <c r="B91" s="23" t="n"/>
      <c r="C91" s="23" t="n"/>
      <c r="D91" s="29" t="n"/>
      <c r="E91" s="29" t="n"/>
      <c r="F91" s="29" t="n"/>
      <c r="G91" s="14">
        <f>IF(D91="","",SUM(D91,-E91,-F91))</f>
        <v/>
      </c>
      <c r="H91" s="29" t="n"/>
      <c r="I91" s="29" t="n"/>
      <c r="J91" s="29" t="n"/>
      <c r="K91" s="14">
        <f>IF(D91="","",SUM(G91,-H91,-I91,-J91))</f>
        <v/>
      </c>
      <c r="L91" s="23" t="n"/>
    </row>
    <row r="92">
      <c r="A92" s="33" t="n"/>
      <c r="B92" s="23" t="n"/>
      <c r="C92" s="23" t="n"/>
      <c r="D92" s="29" t="n"/>
      <c r="E92" s="29" t="n"/>
      <c r="F92" s="29" t="n"/>
      <c r="G92" s="17">
        <f>IF(D92="","",SUM(D92,-E92,-F92))</f>
        <v/>
      </c>
      <c r="H92" s="29" t="n"/>
      <c r="I92" s="29" t="n"/>
      <c r="J92" s="29" t="n"/>
      <c r="K92" s="17">
        <f>IF(D92="","",SUM(G92,-H92,-I92,-J92))</f>
        <v/>
      </c>
      <c r="L92" s="23" t="n"/>
    </row>
    <row r="93">
      <c r="A93" s="33" t="n"/>
      <c r="B93" s="23" t="n"/>
      <c r="C93" s="23" t="n"/>
      <c r="D93" s="29" t="n"/>
      <c r="E93" s="29" t="n"/>
      <c r="F93" s="29" t="n"/>
      <c r="G93" s="14">
        <f>IF(D93="","",SUM(D93,-E93,-F93))</f>
        <v/>
      </c>
      <c r="H93" s="29" t="n"/>
      <c r="I93" s="29" t="n"/>
      <c r="J93" s="29" t="n"/>
      <c r="K93" s="14">
        <f>IF(D93="","",SUM(G93,-H93,-I93,-J93))</f>
        <v/>
      </c>
      <c r="L93" s="23" t="n"/>
    </row>
    <row r="94">
      <c r="A94" s="33" t="n"/>
      <c r="B94" s="23" t="n"/>
      <c r="C94" s="23" t="n"/>
      <c r="D94" s="29" t="n"/>
      <c r="E94" s="29" t="n"/>
      <c r="F94" s="29" t="n"/>
      <c r="G94" s="17">
        <f>IF(D94="","",SUM(D94,-E94,-F94))</f>
        <v/>
      </c>
      <c r="H94" s="29" t="n"/>
      <c r="I94" s="29" t="n"/>
      <c r="J94" s="29" t="n"/>
      <c r="K94" s="17">
        <f>IF(D94="","",SUM(G94,-H94,-I94,-J94))</f>
        <v/>
      </c>
      <c r="L94" s="23" t="n"/>
    </row>
    <row r="95">
      <c r="A95" s="33" t="n"/>
      <c r="B95" s="23" t="n"/>
      <c r="C95" s="23" t="n"/>
      <c r="D95" s="29" t="n"/>
      <c r="E95" s="29" t="n"/>
      <c r="F95" s="29" t="n"/>
      <c r="G95" s="14">
        <f>IF(D95="","",SUM(D95,-E95,-F95))</f>
        <v/>
      </c>
      <c r="H95" s="29" t="n"/>
      <c r="I95" s="29" t="n"/>
      <c r="J95" s="29" t="n"/>
      <c r="K95" s="14">
        <f>IF(D95="","",SUM(G95,-H95,-I95,-J95))</f>
        <v/>
      </c>
      <c r="L95" s="23" t="n"/>
    </row>
    <row r="96">
      <c r="A96" s="33" t="n"/>
      <c r="B96" s="23" t="n"/>
      <c r="C96" s="23" t="n"/>
      <c r="D96" s="29" t="n"/>
      <c r="E96" s="29" t="n"/>
      <c r="F96" s="29" t="n"/>
      <c r="G96" s="17">
        <f>IF(D96="","",SUM(D96,-E96,-F96))</f>
        <v/>
      </c>
      <c r="H96" s="29" t="n"/>
      <c r="I96" s="29" t="n"/>
      <c r="J96" s="29" t="n"/>
      <c r="K96" s="17">
        <f>IF(D96="","",SUM(G96,-H96,-I96,-J96))</f>
        <v/>
      </c>
      <c r="L96" s="23" t="n"/>
    </row>
    <row r="97">
      <c r="A97" s="33" t="n"/>
      <c r="B97" s="23" t="n"/>
      <c r="C97" s="23" t="n"/>
      <c r="D97" s="29" t="n"/>
      <c r="E97" s="29" t="n"/>
      <c r="F97" s="29" t="n"/>
      <c r="G97" s="14">
        <f>IF(D97="","",SUM(D97,-E97,-F97))</f>
        <v/>
      </c>
      <c r="H97" s="29" t="n"/>
      <c r="I97" s="29" t="n"/>
      <c r="J97" s="29" t="n"/>
      <c r="K97" s="14">
        <f>IF(D97="","",SUM(G97,-H97,-I97,-J97))</f>
        <v/>
      </c>
      <c r="L97" s="23" t="n"/>
    </row>
    <row r="98">
      <c r="A98" s="33" t="n"/>
      <c r="B98" s="23" t="n"/>
      <c r="C98" s="23" t="n"/>
      <c r="D98" s="29" t="n"/>
      <c r="E98" s="29" t="n"/>
      <c r="F98" s="29" t="n"/>
      <c r="G98" s="17">
        <f>IF(D98="","",SUM(D98,-E98,-F98))</f>
        <v/>
      </c>
      <c r="H98" s="29" t="n"/>
      <c r="I98" s="29" t="n"/>
      <c r="J98" s="29" t="n"/>
      <c r="K98" s="17">
        <f>IF(D98="","",SUM(G98,-H98,-I98,-J98))</f>
        <v/>
      </c>
      <c r="L98" s="23" t="n"/>
    </row>
    <row r="99">
      <c r="A99" s="33" t="n"/>
      <c r="B99" s="23" t="n"/>
      <c r="C99" s="23" t="n"/>
      <c r="D99" s="29" t="n"/>
      <c r="E99" s="29" t="n"/>
      <c r="F99" s="29" t="n"/>
      <c r="G99" s="14">
        <f>IF(D99="","",SUM(D99,-E99,-F99))</f>
        <v/>
      </c>
      <c r="H99" s="29" t="n"/>
      <c r="I99" s="29" t="n"/>
      <c r="J99" s="29" t="n"/>
      <c r="K99" s="14">
        <f>IF(D99="","",SUM(G99,-H99,-I99,-J99))</f>
        <v/>
      </c>
      <c r="L99" s="23" t="n"/>
    </row>
    <row r="100">
      <c r="A100" s="33" t="n"/>
      <c r="B100" s="23" t="n"/>
      <c r="C100" s="23" t="n"/>
      <c r="D100" s="29" t="n"/>
      <c r="E100" s="29" t="n"/>
      <c r="F100" s="29" t="n"/>
      <c r="G100" s="17">
        <f>IF(D100="","",SUM(D100,-E100,-F100))</f>
        <v/>
      </c>
      <c r="H100" s="29" t="n"/>
      <c r="I100" s="29" t="n"/>
      <c r="J100" s="29" t="n"/>
      <c r="K100" s="17">
        <f>IF(D100="","",SUM(G100,-H100,-I100,-J100))</f>
        <v/>
      </c>
      <c r="L100" s="23" t="n"/>
    </row>
    <row r="101">
      <c r="A101" s="33" t="n"/>
      <c r="B101" s="23" t="n"/>
      <c r="C101" s="23" t="n"/>
      <c r="D101" s="29" t="n"/>
      <c r="E101" s="29" t="n"/>
      <c r="F101" s="29" t="n"/>
      <c r="G101" s="14">
        <f>IF(D101="","",SUM(D101,-E101,-F101))</f>
        <v/>
      </c>
      <c r="H101" s="29" t="n"/>
      <c r="I101" s="29" t="n"/>
      <c r="J101" s="29" t="n"/>
      <c r="K101" s="14">
        <f>IF(D101="","",SUM(G101,-H101,-I101,-J101))</f>
        <v/>
      </c>
      <c r="L101" s="23" t="n"/>
    </row>
    <row r="102">
      <c r="A102" s="33" t="n"/>
      <c r="B102" s="23" t="n"/>
      <c r="C102" s="23" t="n"/>
      <c r="D102" s="29" t="n"/>
      <c r="E102" s="29" t="n"/>
      <c r="F102" s="29" t="n"/>
      <c r="G102" s="17">
        <f>IF(D102="","",SUM(D102,-E102,-F102))</f>
        <v/>
      </c>
      <c r="H102" s="29" t="n"/>
      <c r="I102" s="29" t="n"/>
      <c r="J102" s="29" t="n"/>
      <c r="K102" s="17">
        <f>IF(D102="","",SUM(G102,-H102,-I102,-J102))</f>
        <v/>
      </c>
      <c r="L102" s="23" t="n"/>
    </row>
    <row r="103">
      <c r="A103" s="33" t="n"/>
      <c r="B103" s="23" t="n"/>
      <c r="C103" s="23" t="n"/>
      <c r="D103" s="29" t="n"/>
      <c r="E103" s="29" t="n"/>
      <c r="F103" s="29" t="n"/>
      <c r="G103" s="14">
        <f>IF(D103="","",SUM(D103,-E103,-F103))</f>
        <v/>
      </c>
      <c r="H103" s="29" t="n"/>
      <c r="I103" s="29" t="n"/>
      <c r="J103" s="29" t="n"/>
      <c r="K103" s="14">
        <f>IF(D103="","",SUM(G103,-H103,-I103,-J103))</f>
        <v/>
      </c>
      <c r="L103" s="23" t="n"/>
    </row>
    <row r="104">
      <c r="A104" s="33" t="n"/>
      <c r="B104" s="23" t="n"/>
      <c r="C104" s="23" t="n"/>
      <c r="D104" s="29" t="n"/>
      <c r="E104" s="29" t="n"/>
      <c r="F104" s="29" t="n"/>
      <c r="G104" s="17">
        <f>IF(D104="","",SUM(D104,-E104,-F104))</f>
        <v/>
      </c>
      <c r="H104" s="29" t="n"/>
      <c r="I104" s="29" t="n"/>
      <c r="J104" s="29" t="n"/>
      <c r="K104" s="17">
        <f>IF(D104="","",SUM(G104,-H104,-I104,-J104))</f>
        <v/>
      </c>
      <c r="L104" s="23" t="n"/>
    </row>
    <row r="105">
      <c r="A105" s="33" t="n"/>
      <c r="B105" s="23" t="n"/>
      <c r="C105" s="23" t="n"/>
      <c r="D105" s="29" t="n"/>
      <c r="E105" s="29" t="n"/>
      <c r="F105" s="29" t="n"/>
      <c r="G105" s="14">
        <f>IF(D105="","",SUM(D105,-E105,-F105))</f>
        <v/>
      </c>
      <c r="H105" s="29" t="n"/>
      <c r="I105" s="29" t="n"/>
      <c r="J105" s="29" t="n"/>
      <c r="K105" s="14">
        <f>IF(D105="","",SUM(G105,-H105,-I105,-J105))</f>
        <v/>
      </c>
      <c r="L105" s="23" t="n"/>
    </row>
    <row r="106">
      <c r="A106" s="33" t="n"/>
      <c r="B106" s="23" t="n"/>
      <c r="C106" s="23" t="n"/>
      <c r="D106" s="29" t="n"/>
      <c r="E106" s="29" t="n"/>
      <c r="F106" s="29" t="n"/>
      <c r="G106" s="17">
        <f>IF(D106="","",SUM(D106,-E106,-F106))</f>
        <v/>
      </c>
      <c r="H106" s="29" t="n"/>
      <c r="I106" s="29" t="n"/>
      <c r="J106" s="29" t="n"/>
      <c r="K106" s="17">
        <f>IF(D106="","",SUM(G106,-H106,-I106,-J106))</f>
        <v/>
      </c>
      <c r="L106" s="23" t="n"/>
    </row>
  </sheetData>
  <autoFilter ref="A6:L106"/>
  <mergeCells count="1">
    <mergeCell ref="A1:L1"/>
  </mergeCells>
  <conditionalFormatting sqref="G7:G106">
    <cfRule type="expression" priority="1" dxfId="0">
      <formula>G7&gt;0</formula>
    </cfRule>
    <cfRule type="expression" priority="2" dxfId="1">
      <formula>G7&lt;0</formula>
    </cfRule>
  </conditionalFormatting>
  <conditionalFormatting sqref="K7:K106">
    <cfRule type="expression" priority="3" dxfId="0">
      <formula>K7&gt;0</formula>
    </cfRule>
    <cfRule type="expression" priority="4" dxfId="1">
      <formula>K7&lt;0</formula>
    </cfRule>
  </conditionalFormatting>
  <dataValidations count="1">
    <dataValidation sqref="D7:F106 H7:J106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46" customWidth="1" min="3" max="3"/>
    <col width="56" customWidth="1" min="4" max="4"/>
  </cols>
  <sheetData>
    <row r="1" ht="26" customHeight="1">
      <c r="A1" s="1" t="inlineStr">
        <is>
          <t>Instruções de Uso</t>
        </is>
      </c>
    </row>
    <row r="2">
      <c r="A2" s="2" t="inlineStr">
        <is>
          <t>Atualize os campos amarelos e revise os indicadores antes de usar o valuation em negociações ou decisões societárias.</t>
        </is>
      </c>
    </row>
    <row r="3"/>
    <row r="4">
      <c r="A4" s="5" t="inlineStr">
        <is>
          <t>Aba</t>
        </is>
      </c>
      <c r="B4" s="5" t="inlineStr">
        <is>
          <t>Finalidade</t>
        </is>
      </c>
      <c r="C4" s="5" t="inlineStr">
        <is>
          <t>Campos principais</t>
        </is>
      </c>
      <c r="D4" s="5" t="inlineStr">
        <is>
          <t>Orientação de uso</t>
        </is>
      </c>
    </row>
    <row r="5" ht="54" customHeight="1">
      <c r="A5" s="6" t="inlineStr">
        <is>
          <t>Valuation</t>
        </is>
      </c>
      <c r="B5" s="8" t="inlineStr">
        <is>
          <t>Visão executiva do valor estimado do negócio.</t>
        </is>
      </c>
      <c r="C5" s="8" t="inlineStr">
        <is>
          <t>Enterprise Value, Equity Value, múltiplos, faixa de valuation e projeções.</t>
        </is>
      </c>
      <c r="D5" s="8" t="inlineStr">
        <is>
          <t>Analise o alerta de perpetuidade e compare o DCF com o valor por múltiplos.</t>
        </is>
      </c>
    </row>
    <row r="6" ht="54" customHeight="1">
      <c r="A6" s="9" t="inlineStr">
        <is>
          <t>Premissas</t>
        </is>
      </c>
      <c r="B6" s="11" t="inlineStr">
        <is>
          <t>Parâmetros editáveis para modelagem da avaliação.</t>
        </is>
      </c>
      <c r="C6" s="11" t="inlineStr">
        <is>
          <t>Taxa de desconto, crescimento, margem, CAPEX, dívida, caixa e múltiplo.</t>
        </is>
      </c>
      <c r="D6" s="11" t="inlineStr">
        <is>
          <t>Edite somente células amarelas. Confirme valores com sócios, contador ou documentação interna.</t>
        </is>
      </c>
    </row>
    <row r="7" ht="54" customHeight="1">
      <c r="A7" s="6" t="inlineStr">
        <is>
          <t>Dados</t>
        </is>
      </c>
      <c r="B7" s="8" t="inlineStr">
        <is>
          <t>Histórico mensal de receita, custos, EBITDA e fluxo de caixa livre.</t>
        </is>
      </c>
      <c r="C7" s="8" t="inlineStr">
        <is>
          <t>Competência, receita bruta, custos, despesas, investimentos, capital de giro e tributos.</t>
        </is>
      </c>
      <c r="D7" s="8" t="inlineStr">
        <is>
          <t>Preencha novas linhas até a linha 106. EBITDA e fluxo de caixa livre são calculados automaticamente.</t>
        </is>
      </c>
    </row>
    <row r="8" ht="54" customHeight="1">
      <c r="A8" s="9" t="inlineStr">
        <is>
          <t>Cuidados</t>
        </is>
      </c>
      <c r="B8" s="11" t="inlineStr">
        <is>
          <t>Ferramenta gerencial de apoio à decisão.</t>
        </is>
      </c>
      <c r="C8" s="11" t="inlineStr">
        <is>
          <t>Premissas, qualidade dos dados e sensibilidade do fluxo de caixa.</t>
        </is>
      </c>
      <c r="D8" s="11" t="inlineStr">
        <is>
          <t>O resultado é uma estimativa econômica e deve ser revisado quando houver novos dados relevantes.</t>
        </is>
      </c>
    </row>
  </sheetData>
  <autoFilter ref="A4:D8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2026-09-06T19:08:25Z</dcterms:created>
  <dcterms:modified xmlns:dcterms="http://purl.org/dc/terms/" xmlns:xsi="http://www.w3.org/2001/XMLSchema-instance" xsi:type="dcterms:W3CDTF">2026-09-06T19:08:25Z</dcterms:modified>
</cp:coreProperties>
</file>